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46" windowWidth="15480" windowHeight="4500" tabRatio="856" activeTab="1"/>
  </bookViews>
  <sheets>
    <sheet name="ﾒﾝﾊﾞｰ表" sheetId="1" r:id="rId1"/>
    <sheet name="公式記録" sheetId="2" r:id="rId2"/>
    <sheet name="記入例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</sheets>
  <definedNames>
    <definedName name="_xlnm.Print_Area" localSheetId="3">'01'!$A$1:$Q$40</definedName>
    <definedName name="_xlnm.Print_Area" localSheetId="4">'02'!$A$1:$Q$40</definedName>
    <definedName name="_xlnm.Print_Area" localSheetId="5">'03'!$A$1:$Q$40</definedName>
    <definedName name="_xlnm.Print_Area" localSheetId="6">'04'!$A$1:$Q$40</definedName>
    <definedName name="_xlnm.Print_Area" localSheetId="7">'05'!$A$1:$Q$40</definedName>
    <definedName name="_xlnm.Print_Area" localSheetId="8">'06'!$A$1:$Q$40</definedName>
    <definedName name="_xlnm.Print_Area" localSheetId="9">'07'!$A$1:$Q$40</definedName>
    <definedName name="_xlnm.Print_Area" localSheetId="10">'08'!$A$1:$Q$40</definedName>
    <definedName name="_xlnm.Print_Area" localSheetId="11">'09'!$A$1:$Q$40</definedName>
    <definedName name="_xlnm.Print_Area" localSheetId="12">'10'!$A$1:$Q$40</definedName>
    <definedName name="_xlnm.Print_Area" localSheetId="13">'11'!$A$1:$Q$40</definedName>
    <definedName name="_xlnm.Print_Area" localSheetId="14">'12'!$A$1:$Q$40</definedName>
    <definedName name="_xlnm.Print_Area" localSheetId="15">'13'!$A$1:$Q$40</definedName>
    <definedName name="_xlnm.Print_Area" localSheetId="16">'14'!$A$1:$Q$40</definedName>
    <definedName name="_xlnm.Print_Area" localSheetId="17">'15'!$A$1:$Q$40</definedName>
    <definedName name="_xlnm.Print_Area" localSheetId="18">'16'!$A$1:$Q$40</definedName>
    <definedName name="_xlnm.Print_Area" localSheetId="19">'17'!$A$1:$Q$40</definedName>
    <definedName name="_xlnm.Print_Area" localSheetId="0">'ﾒﾝﾊﾞｰ表'!$A$1:$AF$31</definedName>
    <definedName name="_xlnm.Print_Area" localSheetId="2">'記入例'!$A$1:$Q$40</definedName>
    <definedName name="_xlnm.Print_Area" localSheetId="1">'公式記録'!$A$1:$AG$57</definedName>
  </definedNames>
  <calcPr fullCalcOnLoad="1"/>
</workbook>
</file>

<file path=xl/comments1.xml><?xml version="1.0" encoding="utf-8"?>
<comments xmlns="http://schemas.openxmlformats.org/spreadsheetml/2006/main">
  <authors>
    <author>会社</author>
  </authors>
  <commentList>
    <comment ref="L2" authorId="0">
      <text>
        <r>
          <rPr>
            <sz val="12"/>
            <rFont val="ＭＳ Ｐゴシック"/>
            <family val="3"/>
          </rPr>
          <t xml:space="preserve">リーグカテゴリーを
記入すること！
例：Ｙ１、Ｙ２、Ｙ３
</t>
        </r>
      </text>
    </comment>
  </commentList>
</comments>
</file>

<file path=xl/comments2.xml><?xml version="1.0" encoding="utf-8"?>
<comments xmlns="http://schemas.openxmlformats.org/spreadsheetml/2006/main">
  <authors>
    <author>会社</author>
  </authors>
  <commentList>
    <comment ref="L2" authorId="0">
      <text>
        <r>
          <rPr>
            <sz val="12"/>
            <rFont val="ＭＳ Ｐゴシック"/>
            <family val="3"/>
          </rPr>
          <t xml:space="preserve">リーグカテゴリーを
記入すること！
例：Ｙ１、Ｙ２、Ｙ３
</t>
        </r>
      </text>
    </comment>
    <comment ref="S2" authorId="0">
      <text>
        <r>
          <rPr>
            <sz val="12"/>
            <rFont val="ＭＳ Ｐゴシック"/>
            <family val="3"/>
          </rPr>
          <t xml:space="preserve">日本クラブユース連盟
山形大会を兼ねる場合
のみ記入すること。
例：第１節、準決勝
</t>
        </r>
      </text>
    </comment>
  </commentList>
</comments>
</file>

<file path=xl/sharedStrings.xml><?xml version="1.0" encoding="utf-8"?>
<sst xmlns="http://schemas.openxmlformats.org/spreadsheetml/2006/main" count="7910" uniqueCount="7145">
  <si>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</si>
  <si>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</si>
  <si>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</si>
  <si>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</si>
  <si>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</si>
  <si>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</si>
  <si>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</si>
  <si>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</si>
  <si>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</si>
  <si>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</si>
  <si>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</si>
  <si>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</si>
  <si>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</si>
  <si>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</si>
  <si>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</si>
  <si>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</si>
  <si>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</si>
  <si>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</si>
  <si>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</si>
  <si>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</si>
  <si>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</si>
  <si>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</si>
  <si>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</si>
  <si>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</si>
  <si>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</si>
  <si>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</si>
  <si>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</si>
  <si>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</si>
  <si>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</si>
  <si>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</si>
  <si>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</si>
  <si>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</si>
  <si>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</si>
  <si>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</si>
  <si>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</si>
  <si>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</si>
  <si>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</si>
  <si>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</si>
  <si>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</si>
  <si>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</si>
  <si>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</si>
  <si>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</si>
  <si>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</si>
  <si>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</si>
  <si>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</si>
  <si>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</si>
  <si>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</si>
  <si>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</si>
  <si>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</si>
  <si>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</si>
  <si>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</si>
  <si>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</si>
  <si>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</si>
  <si>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</si>
  <si>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</si>
  <si>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</si>
  <si>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</si>
  <si>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</si>
  <si>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</si>
  <si>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</si>
  <si>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</si>
  <si>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</si>
  <si>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</si>
  <si>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</si>
  <si>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</si>
  <si>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</si>
  <si>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</si>
  <si>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</si>
  <si>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</si>
  <si>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</si>
  <si>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</si>
  <si>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</si>
  <si>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</si>
  <si>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</si>
  <si>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</si>
  <si>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</si>
  <si>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</si>
  <si>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</si>
  <si>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</si>
  <si>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</si>
  <si>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</si>
  <si>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</si>
  <si>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</si>
  <si>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</si>
  <si>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</si>
  <si>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</si>
  <si>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</si>
  <si>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</si>
  <si>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</si>
  <si>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</si>
  <si>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</si>
  <si>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</si>
  <si>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</si>
  <si>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</si>
  <si>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</si>
  <si>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</si>
  <si>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</si>
  <si>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</si>
  <si>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</si>
  <si>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</si>
  <si>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</si>
  <si>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</si>
  <si>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</si>
  <si>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</si>
  <si>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</si>
  <si>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</si>
  <si>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</si>
  <si>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</si>
  <si>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</si>
  <si>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</si>
  <si>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</si>
  <si>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</si>
  <si>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</si>
  <si>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</si>
  <si>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</si>
  <si>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</si>
  <si>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</si>
  <si>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</si>
  <si>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</si>
  <si>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</si>
  <si>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</si>
  <si>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</si>
  <si>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</si>
  <si>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</si>
  <si>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</si>
  <si>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</si>
  <si>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</si>
  <si>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</si>
  <si>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</si>
  <si>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</si>
  <si>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</si>
  <si>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</si>
  <si>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</si>
  <si>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</si>
  <si>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</si>
  <si>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</si>
  <si>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</si>
  <si>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</si>
  <si>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</si>
  <si>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</si>
  <si>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</si>
  <si>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</si>
  <si>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</si>
  <si>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</si>
  <si>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</si>
  <si>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</si>
  <si>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</si>
  <si>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</si>
  <si>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</si>
  <si>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</si>
  <si>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</si>
  <si>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</si>
  <si>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B396</t>
  </si>
  <si>
    <t>B397</t>
  </si>
  <si>
    <t>B398</t>
  </si>
  <si>
    <t>B399</t>
  </si>
  <si>
    <t>B400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</si>
  <si>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</si>
  <si>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</si>
  <si>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</si>
  <si>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</si>
  <si>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</si>
  <si>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</si>
  <si>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</si>
  <si>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</si>
  <si>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</si>
  <si>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</si>
  <si>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</si>
  <si>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</si>
  <si>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</si>
  <si>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</si>
  <si>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</si>
  <si>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</si>
  <si>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</si>
  <si>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</si>
  <si>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〒</t>
  </si>
  <si>
    <t>TEL</t>
  </si>
  <si>
    <t>E-mail</t>
  </si>
  <si>
    <t>FAX</t>
  </si>
  <si>
    <t>ユニフォーム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</si>
  <si>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</si>
  <si>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</si>
  <si>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</si>
  <si>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</si>
  <si>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</si>
  <si>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</si>
  <si>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</si>
  <si>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</si>
  <si>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</si>
  <si>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</si>
  <si>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</si>
  <si>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</si>
  <si>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</si>
  <si>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コーチ</t>
  </si>
  <si>
    <t>A14</t>
  </si>
  <si>
    <t>A15</t>
  </si>
  <si>
    <t>A16</t>
  </si>
  <si>
    <t>マネージャー</t>
  </si>
  <si>
    <t>A17</t>
  </si>
  <si>
    <t>A18</t>
  </si>
  <si>
    <t>A19</t>
  </si>
  <si>
    <t>メンバー</t>
  </si>
  <si>
    <t>ポジション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</si>
  <si>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</si>
  <si>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</si>
  <si>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</si>
  <si>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</si>
  <si>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</si>
  <si>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</si>
  <si>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</si>
  <si>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</si>
  <si>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</si>
  <si>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</si>
  <si>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</si>
  <si>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</si>
  <si>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</si>
  <si>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</si>
  <si>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</si>
  <si>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</si>
  <si>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</si>
  <si>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</si>
  <si>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</si>
  <si>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F13</t>
  </si>
  <si>
    <t>F14</t>
  </si>
  <si>
    <t>F15</t>
  </si>
  <si>
    <t>F16</t>
  </si>
  <si>
    <t>F17</t>
  </si>
  <si>
    <t>F18</t>
  </si>
  <si>
    <t>F19</t>
  </si>
  <si>
    <t>G13</t>
  </si>
  <si>
    <t>G14</t>
  </si>
  <si>
    <t>G15</t>
  </si>
  <si>
    <t>G16</t>
  </si>
  <si>
    <t>G17</t>
  </si>
  <si>
    <t>G18</t>
  </si>
  <si>
    <t>G19</t>
  </si>
  <si>
    <t>〒</t>
  </si>
  <si>
    <t>TEL</t>
  </si>
  <si>
    <t>E-mail</t>
  </si>
  <si>
    <t>FAX</t>
  </si>
  <si>
    <t>ユニフォーム</t>
  </si>
  <si>
    <t>A13</t>
  </si>
  <si>
    <t>コーチ</t>
  </si>
  <si>
    <t>A14</t>
  </si>
  <si>
    <t>A15</t>
  </si>
  <si>
    <t>A16</t>
  </si>
  <si>
    <t>マネージャー</t>
  </si>
  <si>
    <t>A17</t>
  </si>
  <si>
    <t>A18</t>
  </si>
  <si>
    <t>A19</t>
  </si>
  <si>
    <t>メンバー</t>
  </si>
  <si>
    <t>ポジション</t>
  </si>
  <si>
    <t>B13</t>
  </si>
  <si>
    <t>B14</t>
  </si>
  <si>
    <t>B15</t>
  </si>
  <si>
    <t>B16</t>
  </si>
  <si>
    <t>B17</t>
  </si>
  <si>
    <t>B18</t>
  </si>
  <si>
    <t>B19</t>
  </si>
  <si>
    <t>F13</t>
  </si>
  <si>
    <t>F14</t>
  </si>
  <si>
    <t>F15</t>
  </si>
  <si>
    <t>F16</t>
  </si>
  <si>
    <t>F17</t>
  </si>
  <si>
    <t>F18</t>
  </si>
  <si>
    <t>F19</t>
  </si>
  <si>
    <t>G13</t>
  </si>
  <si>
    <t>G14</t>
  </si>
  <si>
    <t>G15</t>
  </si>
  <si>
    <t>G16</t>
  </si>
  <si>
    <t>G17</t>
  </si>
  <si>
    <t>G18</t>
  </si>
  <si>
    <t>G19</t>
  </si>
  <si>
    <t>〒</t>
  </si>
  <si>
    <t>TEL</t>
  </si>
  <si>
    <t>E-mail</t>
  </si>
  <si>
    <t>FAX</t>
  </si>
  <si>
    <t>ユニフォーム</t>
  </si>
  <si>
    <t>B13</t>
  </si>
  <si>
    <t>コーチ</t>
  </si>
  <si>
    <t>B14</t>
  </si>
  <si>
    <t>B15</t>
  </si>
  <si>
    <t>B16</t>
  </si>
  <si>
    <t>マネージャー</t>
  </si>
  <si>
    <t>B17</t>
  </si>
  <si>
    <t>B18</t>
  </si>
  <si>
    <t>B19</t>
  </si>
  <si>
    <t>メンバー</t>
  </si>
  <si>
    <t>ポジション</t>
  </si>
  <si>
    <t>team C</t>
  </si>
  <si>
    <t>team D</t>
  </si>
  <si>
    <t>team E</t>
  </si>
  <si>
    <t>team H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</si>
  <si>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</si>
  <si>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</si>
  <si>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</si>
  <si>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</si>
  <si>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</si>
  <si>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</si>
  <si>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</si>
  <si>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</si>
  <si>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</si>
  <si>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</si>
  <si>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</si>
  <si>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</si>
  <si>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</si>
  <si>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</si>
  <si>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</si>
  <si>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</si>
  <si>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</si>
  <si>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</si>
  <si>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</si>
  <si>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</si>
  <si>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</si>
  <si>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</si>
  <si>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</si>
  <si>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</si>
  <si>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</si>
  <si>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</si>
  <si>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</si>
  <si>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</si>
  <si>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</si>
  <si>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</si>
  <si>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</si>
  <si>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</si>
  <si>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</si>
  <si>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</si>
  <si>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</si>
  <si>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</si>
  <si>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</si>
  <si>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</si>
  <si>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</si>
  <si>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</si>
  <si>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</si>
  <si>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</si>
  <si>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</si>
  <si>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</si>
  <si>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</si>
  <si>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</si>
  <si>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</si>
  <si>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</si>
  <si>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</si>
  <si>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</si>
  <si>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</si>
  <si>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</si>
  <si>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</si>
  <si>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</si>
  <si>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</si>
  <si>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</si>
  <si>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</si>
  <si>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</si>
  <si>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</si>
  <si>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</si>
  <si>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</si>
  <si>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</si>
  <si>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</si>
  <si>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</si>
  <si>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</si>
  <si>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</si>
  <si>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</si>
  <si>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</si>
  <si>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</si>
  <si>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</si>
  <si>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</si>
  <si>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</si>
  <si>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</si>
  <si>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</si>
  <si>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</si>
  <si>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</si>
  <si>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</si>
  <si>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</si>
  <si>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</si>
  <si>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</si>
  <si>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</si>
  <si>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</si>
  <si>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</si>
  <si>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</si>
  <si>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</si>
  <si>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</si>
  <si>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</si>
  <si>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</si>
  <si>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</si>
  <si>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</si>
  <si>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</si>
  <si>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</si>
  <si>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</si>
  <si>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</si>
  <si>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</si>
  <si>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</si>
  <si>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</si>
  <si>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</si>
  <si>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</si>
  <si>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</si>
  <si>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</si>
  <si>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</si>
  <si>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</si>
  <si>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</si>
  <si>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</si>
  <si>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</si>
  <si>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</si>
  <si>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</si>
  <si>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</si>
  <si>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</si>
  <si>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</si>
  <si>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</si>
  <si>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</si>
  <si>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</si>
  <si>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</si>
  <si>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</si>
  <si>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</si>
  <si>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</si>
  <si>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</si>
  <si>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</si>
  <si>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</si>
  <si>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</si>
  <si>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</si>
  <si>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</si>
  <si>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</si>
  <si>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</si>
  <si>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</si>
  <si>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</si>
  <si>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</si>
  <si>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</si>
  <si>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</si>
  <si>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</si>
  <si>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</si>
  <si>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</si>
  <si>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</si>
  <si>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</si>
  <si>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</si>
  <si>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</si>
  <si>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</si>
  <si>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</si>
  <si>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</si>
  <si>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</si>
  <si>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</si>
  <si>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</si>
  <si>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</si>
  <si>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</si>
  <si>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</si>
  <si>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</si>
  <si>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</si>
  <si>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</si>
  <si>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</si>
  <si>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</si>
  <si>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</si>
  <si>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</si>
  <si>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</si>
  <si>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</si>
  <si>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</si>
  <si>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</si>
  <si>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</si>
  <si>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</si>
  <si>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</si>
  <si>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</si>
  <si>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</si>
  <si>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</si>
  <si>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</si>
  <si>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</si>
  <si>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</si>
  <si>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</si>
  <si>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</si>
  <si>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</si>
  <si>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</si>
  <si>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</si>
  <si>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</si>
  <si>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</si>
  <si>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</si>
  <si>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</si>
  <si>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</si>
  <si>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</si>
  <si>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</si>
  <si>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</si>
  <si>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</si>
  <si>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</si>
  <si>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</si>
  <si>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</si>
  <si>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</si>
  <si>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</si>
  <si>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</si>
  <si>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</si>
  <si>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</si>
  <si>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</si>
  <si>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</si>
  <si>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</si>
  <si>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</si>
  <si>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</si>
  <si>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</si>
  <si>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</si>
  <si>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</si>
  <si>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</si>
  <si>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</si>
  <si>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</si>
  <si>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</si>
  <si>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</si>
  <si>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</si>
  <si>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</si>
  <si>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</si>
  <si>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</si>
  <si>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</si>
  <si>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</si>
  <si>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</si>
  <si>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</si>
  <si>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</si>
  <si>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</si>
  <si>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</si>
  <si>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</si>
  <si>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</si>
  <si>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</si>
  <si>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</si>
  <si>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</si>
  <si>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</si>
  <si>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</si>
  <si>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</si>
  <si>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</si>
  <si>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</si>
  <si>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</si>
  <si>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</si>
  <si>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</si>
  <si>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</si>
  <si>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</si>
  <si>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</si>
  <si>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</si>
  <si>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</si>
  <si>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</si>
  <si>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</si>
  <si>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</si>
  <si>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</si>
  <si>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</si>
  <si>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</si>
  <si>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</si>
  <si>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</si>
  <si>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</si>
  <si>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</si>
  <si>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</si>
  <si>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</si>
  <si>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</si>
  <si>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</si>
  <si>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</si>
  <si>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</si>
  <si>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</si>
  <si>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</si>
  <si>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</si>
  <si>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</si>
  <si>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</si>
  <si>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</si>
  <si>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</si>
  <si>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</si>
  <si>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</si>
  <si>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</si>
  <si>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</si>
  <si>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</si>
  <si>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</si>
  <si>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</si>
  <si>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</si>
  <si>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</si>
  <si>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</si>
  <si>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</si>
  <si>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</si>
  <si>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</si>
  <si>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</si>
  <si>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</si>
  <si>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</si>
  <si>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</si>
  <si>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</si>
  <si>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</si>
  <si>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</si>
  <si>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</si>
  <si>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</si>
  <si>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</si>
  <si>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</si>
  <si>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</si>
  <si>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</si>
  <si>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</si>
  <si>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</si>
  <si>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</si>
  <si>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</si>
  <si>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</si>
  <si>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</si>
  <si>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</si>
  <si>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</si>
  <si>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</si>
  <si>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</si>
  <si>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</si>
  <si>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</si>
  <si>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</si>
  <si>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</si>
  <si>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</si>
  <si>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</si>
  <si>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</si>
  <si>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</si>
  <si>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</si>
  <si>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</si>
  <si>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</si>
  <si>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</si>
  <si>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</si>
  <si>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</si>
  <si>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</si>
  <si>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</si>
  <si>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</si>
  <si>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</si>
  <si>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</si>
  <si>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</si>
  <si>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</si>
  <si>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</si>
  <si>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</si>
  <si>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</si>
  <si>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</si>
  <si>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</si>
  <si>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</si>
  <si>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</si>
  <si>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</si>
  <si>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</si>
  <si>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</si>
  <si>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</si>
  <si>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</si>
  <si>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</si>
  <si>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</si>
  <si>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</si>
  <si>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</si>
  <si>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</si>
  <si>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</si>
  <si>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</si>
  <si>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</si>
  <si>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</si>
  <si>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</si>
  <si>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</si>
  <si>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</si>
  <si>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</si>
  <si>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</si>
  <si>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</si>
  <si>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</si>
  <si>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</si>
  <si>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</si>
  <si>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</si>
  <si>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</si>
  <si>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</si>
  <si>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</si>
  <si>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</si>
  <si>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</si>
  <si>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</si>
  <si>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</si>
  <si>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</si>
  <si>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</si>
  <si>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</si>
  <si>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</si>
  <si>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</si>
  <si>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</si>
  <si>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</si>
  <si>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</si>
  <si>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</si>
  <si>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</si>
  <si>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</si>
  <si>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</si>
  <si>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</si>
  <si>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</si>
  <si>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</si>
  <si>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</si>
  <si>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</si>
  <si>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</si>
  <si>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</si>
  <si>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</si>
  <si>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</si>
  <si>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</si>
  <si>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</si>
  <si>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</si>
  <si>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</si>
  <si>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</si>
  <si>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</si>
  <si>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</si>
  <si>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</si>
  <si>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</si>
  <si>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</si>
  <si>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</si>
  <si>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</si>
  <si>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</si>
  <si>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</si>
  <si>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</si>
  <si>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</si>
  <si>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</si>
  <si>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</si>
  <si>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</si>
  <si>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</si>
  <si>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</si>
  <si>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</si>
  <si>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</si>
  <si>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</si>
  <si>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</si>
  <si>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</si>
  <si>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</si>
  <si>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</si>
  <si>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</si>
  <si>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</si>
  <si>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</si>
  <si>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</si>
  <si>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</si>
  <si>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</si>
  <si>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</si>
  <si>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</si>
  <si>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</si>
  <si>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</si>
  <si>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</si>
  <si>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</si>
  <si>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</si>
  <si>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</si>
  <si>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</si>
  <si>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</si>
  <si>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</si>
  <si>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</si>
  <si>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</si>
  <si>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</si>
  <si>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</si>
  <si>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</si>
  <si>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</si>
  <si>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</si>
  <si>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</si>
  <si>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</si>
  <si>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</si>
  <si>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</si>
  <si>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</si>
  <si>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</si>
  <si>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</si>
  <si>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</si>
  <si>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</si>
  <si>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</si>
  <si>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</si>
  <si>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</si>
  <si>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</si>
  <si>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</si>
  <si>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</si>
  <si>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</si>
  <si>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</si>
  <si>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</si>
  <si>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</si>
  <si>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</si>
  <si>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</si>
  <si>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</si>
  <si>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</si>
  <si>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</si>
  <si>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</si>
  <si>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</si>
  <si>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</si>
  <si>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</si>
  <si>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</si>
  <si>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</si>
  <si>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</si>
  <si>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</si>
  <si>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</si>
  <si>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</si>
  <si>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</si>
  <si>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</si>
  <si>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</si>
  <si>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</si>
  <si>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</si>
  <si>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</si>
  <si>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</si>
  <si>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</si>
  <si>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</si>
  <si>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</si>
  <si>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</si>
  <si>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</si>
  <si>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</si>
  <si>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</si>
  <si>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</si>
  <si>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</si>
  <si>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</si>
  <si>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</si>
  <si>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</si>
  <si>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</si>
  <si>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</si>
  <si>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</si>
  <si>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</si>
  <si>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</si>
  <si>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</si>
  <si>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</si>
  <si>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</si>
  <si>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</si>
  <si>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</si>
  <si>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</si>
  <si>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</si>
  <si>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</si>
  <si>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</si>
  <si>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</si>
  <si>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</si>
  <si>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</si>
  <si>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</si>
  <si>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</si>
  <si>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</si>
  <si>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</si>
  <si>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</si>
  <si>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</si>
  <si>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</si>
  <si>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</si>
  <si>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</si>
  <si>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</si>
  <si>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</si>
  <si>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</si>
  <si>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</si>
  <si>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</si>
  <si>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</si>
  <si>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</si>
  <si>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</si>
  <si>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</si>
  <si>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</si>
  <si>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</si>
  <si>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</si>
  <si>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</si>
  <si>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</si>
  <si>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</si>
  <si>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</si>
  <si>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</si>
  <si>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</si>
  <si>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</si>
  <si>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</si>
  <si>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</si>
  <si>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</si>
  <si>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</si>
  <si>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</si>
  <si>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</si>
  <si>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</si>
  <si>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</si>
  <si>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</si>
  <si>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</si>
  <si>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</si>
  <si>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</si>
  <si>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</si>
  <si>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</si>
  <si>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</si>
  <si>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</si>
  <si>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</si>
  <si>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</si>
  <si>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</si>
  <si>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</si>
  <si>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</si>
  <si>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</si>
  <si>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</si>
  <si>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</si>
  <si>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</si>
  <si>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</si>
  <si>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</si>
  <si>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</si>
  <si>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</si>
  <si>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</si>
  <si>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</si>
  <si>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</si>
  <si>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</si>
  <si>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</si>
  <si>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</si>
  <si>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</si>
  <si>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</si>
  <si>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</si>
  <si>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</si>
  <si>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</si>
  <si>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</si>
  <si>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</si>
  <si>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</si>
  <si>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</si>
  <si>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</si>
  <si>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</si>
  <si>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</si>
  <si>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</si>
  <si>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</si>
  <si>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</si>
  <si>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</si>
  <si>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</si>
  <si>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</si>
  <si>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</si>
  <si>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</si>
  <si>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</si>
  <si>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</si>
  <si>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</si>
  <si>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</si>
  <si>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</si>
  <si>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</si>
  <si>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</si>
  <si>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</si>
  <si>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</si>
  <si>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</si>
  <si>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</si>
  <si>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</si>
  <si>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</si>
  <si>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</si>
  <si>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</si>
  <si>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</si>
  <si>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</si>
  <si>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</si>
  <si>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</si>
  <si>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</si>
  <si>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</si>
  <si>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</si>
  <si>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</si>
  <si>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</si>
  <si>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</si>
  <si>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</si>
  <si>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</si>
  <si>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</si>
  <si>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</si>
  <si>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</si>
  <si>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</si>
  <si>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</si>
  <si>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</si>
  <si>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</si>
  <si>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</si>
  <si>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</si>
  <si>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</si>
  <si>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</si>
  <si>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</si>
  <si>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</si>
  <si>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</si>
  <si>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</si>
  <si>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</si>
  <si>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</si>
  <si>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</si>
  <si>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</si>
  <si>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</si>
  <si>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</si>
  <si>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</si>
  <si>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</si>
  <si>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</si>
  <si>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</si>
  <si>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</si>
  <si>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</si>
  <si>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</si>
  <si>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</si>
  <si>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</si>
  <si>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</si>
  <si>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</si>
  <si>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</si>
  <si>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</si>
  <si>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</si>
  <si>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</si>
  <si>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</si>
  <si>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</si>
  <si>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</si>
  <si>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</si>
  <si>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</si>
  <si>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</si>
  <si>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</si>
  <si>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</si>
  <si>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</si>
  <si>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</si>
  <si>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</si>
  <si>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</si>
  <si>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</si>
  <si>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</si>
  <si>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</si>
  <si>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</si>
  <si>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</si>
  <si>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</si>
  <si>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</si>
  <si>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</si>
  <si>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</si>
  <si>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</si>
  <si>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</si>
  <si>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</si>
  <si>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</si>
  <si>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</si>
  <si>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</si>
  <si>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</si>
  <si>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</si>
  <si>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</si>
  <si>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</si>
  <si>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</si>
  <si>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</si>
  <si>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</si>
  <si>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</si>
  <si>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</si>
  <si>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</si>
  <si>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</si>
  <si>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</si>
  <si>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</si>
  <si>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</si>
  <si>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</si>
  <si>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</si>
  <si>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</si>
  <si>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</si>
  <si>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</si>
  <si>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</si>
  <si>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</si>
  <si>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</si>
  <si>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</si>
  <si>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</si>
  <si>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</si>
  <si>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</si>
  <si>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</si>
  <si>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</si>
  <si>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</si>
  <si>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</si>
  <si>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</si>
  <si>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</si>
  <si>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</si>
  <si>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</si>
  <si>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</si>
  <si>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</si>
  <si>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</si>
  <si>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</si>
  <si>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</si>
  <si>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</si>
  <si>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</si>
  <si>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</si>
  <si>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</si>
  <si>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</si>
  <si>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</si>
  <si>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</si>
  <si>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</si>
  <si>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</si>
  <si>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</si>
  <si>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</si>
  <si>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</si>
  <si>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</si>
  <si>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</si>
  <si>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</si>
  <si>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</si>
  <si>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</si>
  <si>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</si>
  <si>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</si>
  <si>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</si>
  <si>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</si>
  <si>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</si>
  <si>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</si>
  <si>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D348</t>
  </si>
  <si>
    <t>D349</t>
  </si>
  <si>
    <t>D350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</si>
  <si>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</si>
  <si>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</si>
  <si>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</si>
  <si>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</si>
  <si>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</si>
  <si>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</si>
  <si>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</si>
  <si>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</si>
  <si>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</si>
  <si>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</si>
  <si>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</si>
  <si>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</si>
  <si>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</si>
  <si>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</si>
  <si>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</si>
  <si>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</si>
  <si>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</si>
  <si>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</si>
  <si>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</si>
  <si>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</si>
  <si>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</si>
  <si>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</si>
  <si>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</si>
  <si>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</si>
  <si>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</si>
  <si>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</si>
  <si>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</si>
  <si>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</si>
  <si>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</si>
  <si>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</si>
  <si>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</si>
  <si>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</si>
  <si>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</si>
  <si>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</si>
  <si>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</si>
  <si>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</si>
  <si>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</si>
  <si>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</si>
  <si>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</si>
  <si>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</si>
  <si>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</si>
  <si>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</si>
  <si>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</si>
  <si>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</si>
  <si>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</si>
  <si>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</si>
  <si>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</si>
  <si>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</si>
  <si>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t>D399</t>
  </si>
  <si>
    <t>D400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</si>
  <si>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</si>
  <si>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</si>
  <si>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</si>
  <si>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</si>
  <si>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</si>
  <si>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</si>
  <si>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</si>
  <si>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</si>
  <si>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</si>
  <si>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</si>
  <si>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</si>
  <si>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</si>
  <si>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</si>
  <si>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</si>
  <si>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</si>
  <si>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D416</t>
  </si>
  <si>
    <t>D417</t>
  </si>
  <si>
    <t>D418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</si>
  <si>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</si>
  <si>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</si>
  <si>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</si>
  <si>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</si>
  <si>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</si>
  <si>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</si>
  <si>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</si>
  <si>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</si>
  <si>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</si>
  <si>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</si>
  <si>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</si>
  <si>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</si>
  <si>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</si>
  <si>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</si>
  <si>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</si>
  <si>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</si>
  <si>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</si>
  <si>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</si>
  <si>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</si>
  <si>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</si>
  <si>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</si>
  <si>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</si>
  <si>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</si>
  <si>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</si>
  <si>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</si>
  <si>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</si>
  <si>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</si>
  <si>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</si>
  <si>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</si>
  <si>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</si>
  <si>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</si>
  <si>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</si>
  <si>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</si>
  <si>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</si>
  <si>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</si>
  <si>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</si>
  <si>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</si>
  <si>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</si>
  <si>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</si>
  <si>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</si>
  <si>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</si>
  <si>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</si>
  <si>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</si>
  <si>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</si>
  <si>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</si>
  <si>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</si>
  <si>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</si>
  <si>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</si>
  <si>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</si>
  <si>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</si>
  <si>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</si>
  <si>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</si>
  <si>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</si>
  <si>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</si>
  <si>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</si>
  <si>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</si>
  <si>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</si>
  <si>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</si>
  <si>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</si>
  <si>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</si>
  <si>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</si>
  <si>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</si>
  <si>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</si>
  <si>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</si>
  <si>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</si>
  <si>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</si>
  <si>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</si>
  <si>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</si>
  <si>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</si>
  <si>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</si>
  <si>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</si>
  <si>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</si>
  <si>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</si>
  <si>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</si>
  <si>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</si>
  <si>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</si>
  <si>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</si>
  <si>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</si>
  <si>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</si>
  <si>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</si>
  <si>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</si>
  <si>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</si>
  <si>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</si>
  <si>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</si>
  <si>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</si>
  <si>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</si>
  <si>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</si>
  <si>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</si>
  <si>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</si>
  <si>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</si>
  <si>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</si>
  <si>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</si>
  <si>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</si>
  <si>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</si>
  <si>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</si>
  <si>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</si>
  <si>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</si>
  <si>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</si>
  <si>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</si>
  <si>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</si>
  <si>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</si>
  <si>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</si>
  <si>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</si>
  <si>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</si>
  <si>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</si>
  <si>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</si>
  <si>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</si>
  <si>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</si>
  <si>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</si>
  <si>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</si>
  <si>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</si>
  <si>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</si>
  <si>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</si>
  <si>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</si>
  <si>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</si>
  <si>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</si>
  <si>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H136</t>
  </si>
  <si>
    <t>H137</t>
  </si>
  <si>
    <t>H138</t>
  </si>
  <si>
    <t>H139</t>
  </si>
  <si>
    <t>H140</t>
  </si>
  <si>
    <t>H141</t>
  </si>
  <si>
    <t>H142</t>
  </si>
  <si>
    <t>H143</t>
  </si>
  <si>
    <t>H144</t>
  </si>
  <si>
    <t>H145</t>
  </si>
  <si>
    <t>H146</t>
  </si>
  <si>
    <t>H147</t>
  </si>
  <si>
    <t>H148</t>
  </si>
  <si>
    <t>H149</t>
  </si>
  <si>
    <t>H150</t>
  </si>
  <si>
    <t>H151</t>
  </si>
  <si>
    <t>H152</t>
  </si>
  <si>
    <t>H153</t>
  </si>
  <si>
    <t>H154</t>
  </si>
  <si>
    <t>H155</t>
  </si>
  <si>
    <t>H156</t>
  </si>
  <si>
    <t>H157</t>
  </si>
  <si>
    <t>H158</t>
  </si>
  <si>
    <t>H159</t>
  </si>
  <si>
    <t>H160</t>
  </si>
  <si>
    <t>H161</t>
  </si>
  <si>
    <t>H162</t>
  </si>
  <si>
    <t>H163</t>
  </si>
  <si>
    <t>H164</t>
  </si>
  <si>
    <t>H165</t>
  </si>
  <si>
    <t>H166</t>
  </si>
  <si>
    <t>H167</t>
  </si>
  <si>
    <t>H168</t>
  </si>
  <si>
    <t>H169</t>
  </si>
  <si>
    <t>H170</t>
  </si>
  <si>
    <t>H171</t>
  </si>
  <si>
    <t>H172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</si>
  <si>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</si>
  <si>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</si>
  <si>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</si>
  <si>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</si>
  <si>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</si>
  <si>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</si>
  <si>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</si>
  <si>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</si>
  <si>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</si>
  <si>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</si>
  <si>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</si>
  <si>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</si>
  <si>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</si>
  <si>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</si>
  <si>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H187</t>
  </si>
  <si>
    <t>H188</t>
  </si>
  <si>
    <t>H189</t>
  </si>
  <si>
    <t>H190</t>
  </si>
  <si>
    <t>H191</t>
  </si>
  <si>
    <t>H192</t>
  </si>
  <si>
    <t>H193</t>
  </si>
  <si>
    <t>H194</t>
  </si>
  <si>
    <t>H195</t>
  </si>
  <si>
    <t>H196</t>
  </si>
  <si>
    <t>H197</t>
  </si>
  <si>
    <t>H198</t>
  </si>
  <si>
    <t>H199</t>
  </si>
  <si>
    <t>H200</t>
  </si>
  <si>
    <t>H201</t>
  </si>
  <si>
    <t>H202</t>
  </si>
  <si>
    <t>H203</t>
  </si>
  <si>
    <t>H204</t>
  </si>
  <si>
    <t>H205</t>
  </si>
  <si>
    <t>H206</t>
  </si>
  <si>
    <t>H207</t>
  </si>
  <si>
    <t>H208</t>
  </si>
  <si>
    <t>H209</t>
  </si>
  <si>
    <t>H210</t>
  </si>
  <si>
    <t>H211</t>
  </si>
  <si>
    <t>H212</t>
  </si>
  <si>
    <t>H213</t>
  </si>
  <si>
    <t>H214</t>
  </si>
  <si>
    <t>H215</t>
  </si>
  <si>
    <t>H216</t>
  </si>
  <si>
    <t>H217</t>
  </si>
  <si>
    <t>H218</t>
  </si>
  <si>
    <t>H219</t>
  </si>
  <si>
    <t>H220</t>
  </si>
  <si>
    <t>H221</t>
  </si>
  <si>
    <t>H222</t>
  </si>
  <si>
    <t>H223</t>
  </si>
  <si>
    <t>H224</t>
  </si>
  <si>
    <t>H225</t>
  </si>
  <si>
    <t>H226</t>
  </si>
  <si>
    <t>H227</t>
  </si>
  <si>
    <t>H228</t>
  </si>
  <si>
    <t>H229</t>
  </si>
  <si>
    <t>H230</t>
  </si>
  <si>
    <t>H231</t>
  </si>
  <si>
    <t>H232</t>
  </si>
  <si>
    <t>H233</t>
  </si>
  <si>
    <t>H234</t>
  </si>
  <si>
    <t>H235</t>
  </si>
  <si>
    <t>H236</t>
  </si>
  <si>
    <t>H237</t>
  </si>
  <si>
    <t>H238</t>
  </si>
  <si>
    <t>H239</t>
  </si>
  <si>
    <t>H240</t>
  </si>
  <si>
    <t>H241</t>
  </si>
  <si>
    <t>H242</t>
  </si>
  <si>
    <t>H243</t>
  </si>
  <si>
    <t>H244</t>
  </si>
  <si>
    <t>H245</t>
  </si>
  <si>
    <t>H246</t>
  </si>
  <si>
    <t>H247</t>
  </si>
  <si>
    <t>H248</t>
  </si>
  <si>
    <t>H249</t>
  </si>
  <si>
    <t>H250</t>
  </si>
  <si>
    <t>H251</t>
  </si>
  <si>
    <t>H252</t>
  </si>
  <si>
    <t>H253</t>
  </si>
  <si>
    <t>H254</t>
  </si>
  <si>
    <t>H255</t>
  </si>
  <si>
    <t>H256</t>
  </si>
  <si>
    <t>H257</t>
  </si>
  <si>
    <t>H258</t>
  </si>
  <si>
    <t>H259</t>
  </si>
  <si>
    <t>H260</t>
  </si>
  <si>
    <t>H261</t>
  </si>
  <si>
    <t>H262</t>
  </si>
  <si>
    <t>H263</t>
  </si>
  <si>
    <t>H264</t>
  </si>
  <si>
    <t>H265</t>
  </si>
  <si>
    <t>H266</t>
  </si>
  <si>
    <t>H267</t>
  </si>
  <si>
    <t>H268</t>
  </si>
  <si>
    <t>H269</t>
  </si>
  <si>
    <t>H270</t>
  </si>
  <si>
    <t>H271</t>
  </si>
  <si>
    <t>H272</t>
  </si>
  <si>
    <t>H273</t>
  </si>
  <si>
    <t>H274</t>
  </si>
  <si>
    <t>H275</t>
  </si>
  <si>
    <t>H276</t>
  </si>
  <si>
    <t>H277</t>
  </si>
  <si>
    <t>H278</t>
  </si>
  <si>
    <t>H279</t>
  </si>
  <si>
    <t>H280</t>
  </si>
  <si>
    <t>H281</t>
  </si>
  <si>
    <t>H282</t>
  </si>
  <si>
    <t>H283</t>
  </si>
  <si>
    <t>H284</t>
  </si>
  <si>
    <t>H285</t>
  </si>
  <si>
    <t>H286</t>
  </si>
  <si>
    <t>H287</t>
  </si>
  <si>
    <t>H288</t>
  </si>
  <si>
    <t>H289</t>
  </si>
  <si>
    <t>H290</t>
  </si>
  <si>
    <t>H291</t>
  </si>
  <si>
    <t>H292</t>
  </si>
  <si>
    <t>H293</t>
  </si>
  <si>
    <t>H294</t>
  </si>
  <si>
    <t>H295</t>
  </si>
  <si>
    <t>H296</t>
  </si>
  <si>
    <t>H297</t>
  </si>
  <si>
    <t>H298</t>
  </si>
  <si>
    <t>H299</t>
  </si>
  <si>
    <t>H300</t>
  </si>
  <si>
    <t>H301</t>
  </si>
  <si>
    <t>H302</t>
  </si>
  <si>
    <t>H303</t>
  </si>
  <si>
    <t>H304</t>
  </si>
  <si>
    <t>H305</t>
  </si>
  <si>
    <t>H306</t>
  </si>
  <si>
    <t>H307</t>
  </si>
  <si>
    <t>H308</t>
  </si>
  <si>
    <t>H309</t>
  </si>
  <si>
    <t>H310</t>
  </si>
  <si>
    <t>H311</t>
  </si>
  <si>
    <t>H312</t>
  </si>
  <si>
    <t>H313</t>
  </si>
  <si>
    <t>H314</t>
  </si>
  <si>
    <t>H315</t>
  </si>
  <si>
    <t>H316</t>
  </si>
  <si>
    <t>H317</t>
  </si>
  <si>
    <t>H318</t>
  </si>
  <si>
    <t>H319</t>
  </si>
  <si>
    <t>H320</t>
  </si>
  <si>
    <t>H321</t>
  </si>
  <si>
    <t>H322</t>
  </si>
  <si>
    <t>H323</t>
  </si>
  <si>
    <t>H324</t>
  </si>
  <si>
    <t>H325</t>
  </si>
  <si>
    <t>H326</t>
  </si>
  <si>
    <t>H327</t>
  </si>
  <si>
    <t>H328</t>
  </si>
  <si>
    <t>H329</t>
  </si>
  <si>
    <t>H330</t>
  </si>
  <si>
    <t>H331</t>
  </si>
  <si>
    <t>H332</t>
  </si>
  <si>
    <t>H333</t>
  </si>
  <si>
    <t>H334</t>
  </si>
  <si>
    <t>H335</t>
  </si>
  <si>
    <t>H336</t>
  </si>
  <si>
    <t>H337</t>
  </si>
  <si>
    <t>H338</t>
  </si>
  <si>
    <t>H339</t>
  </si>
  <si>
    <t>H340</t>
  </si>
  <si>
    <t>H341</t>
  </si>
  <si>
    <t>H342</t>
  </si>
  <si>
    <t>H343</t>
  </si>
  <si>
    <t>H344</t>
  </si>
  <si>
    <t>H345</t>
  </si>
  <si>
    <t>H346</t>
  </si>
  <si>
    <t>H347</t>
  </si>
  <si>
    <t>H348</t>
  </si>
  <si>
    <t>H349</t>
  </si>
  <si>
    <t>H350</t>
  </si>
  <si>
    <t>H351</t>
  </si>
  <si>
    <t>H352</t>
  </si>
  <si>
    <t>H353</t>
  </si>
  <si>
    <t>H354</t>
  </si>
  <si>
    <t>H355</t>
  </si>
  <si>
    <t>H356</t>
  </si>
  <si>
    <t>H357</t>
  </si>
  <si>
    <t>H358</t>
  </si>
  <si>
    <t>H359</t>
  </si>
  <si>
    <t>H360</t>
  </si>
  <si>
    <t>H361</t>
  </si>
  <si>
    <t>H362</t>
  </si>
  <si>
    <t>H363</t>
  </si>
  <si>
    <t>H364</t>
  </si>
  <si>
    <t>H365</t>
  </si>
  <si>
    <t>H366</t>
  </si>
  <si>
    <t>H367</t>
  </si>
  <si>
    <t>H368</t>
  </si>
  <si>
    <t>H369</t>
  </si>
  <si>
    <t>H370</t>
  </si>
  <si>
    <t>H371</t>
  </si>
  <si>
    <t>H372</t>
  </si>
  <si>
    <t>H373</t>
  </si>
  <si>
    <t>H374</t>
  </si>
  <si>
    <t>H375</t>
  </si>
  <si>
    <t>H376</t>
  </si>
  <si>
    <t>H377</t>
  </si>
  <si>
    <t>H378</t>
  </si>
  <si>
    <t>H379</t>
  </si>
  <si>
    <t>H380</t>
  </si>
  <si>
    <t>H381</t>
  </si>
  <si>
    <t>H382</t>
  </si>
  <si>
    <t>H383</t>
  </si>
  <si>
    <t>H384</t>
  </si>
  <si>
    <t>H385</t>
  </si>
  <si>
    <t>H386</t>
  </si>
  <si>
    <t>H387</t>
  </si>
  <si>
    <t>H388</t>
  </si>
  <si>
    <t>H389</t>
  </si>
  <si>
    <t>H390</t>
  </si>
  <si>
    <t>H391</t>
  </si>
  <si>
    <t>H392</t>
  </si>
  <si>
    <t>H393</t>
  </si>
  <si>
    <t>H394</t>
  </si>
  <si>
    <t>H395</t>
  </si>
  <si>
    <t>H396</t>
  </si>
  <si>
    <t>H397</t>
  </si>
  <si>
    <t>H398</t>
  </si>
  <si>
    <t>H399</t>
  </si>
  <si>
    <t>H400</t>
  </si>
  <si>
    <t>H401</t>
  </si>
  <si>
    <t>H402</t>
  </si>
  <si>
    <t>H403</t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</si>
  <si>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</si>
  <si>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</si>
  <si>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</si>
  <si>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</si>
  <si>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</si>
  <si>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</si>
  <si>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</si>
  <si>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</si>
  <si>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</si>
  <si>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</si>
  <si>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H414</t>
  </si>
  <si>
    <t>H415</t>
  </si>
  <si>
    <t>H416</t>
  </si>
  <si>
    <t>H417</t>
  </si>
  <si>
    <t>H418</t>
  </si>
  <si>
    <t>team I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</si>
  <si>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</si>
  <si>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</si>
  <si>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</si>
  <si>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</si>
  <si>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</si>
  <si>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</si>
  <si>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</si>
  <si>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</si>
  <si>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</si>
  <si>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</si>
  <si>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</si>
  <si>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</si>
  <si>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</si>
  <si>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</si>
  <si>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</si>
  <si>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</si>
  <si>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</si>
  <si>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</si>
  <si>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</si>
  <si>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</si>
  <si>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</si>
  <si>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</si>
  <si>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</si>
  <si>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</si>
  <si>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</si>
  <si>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</si>
  <si>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</si>
  <si>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</si>
  <si>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</si>
  <si>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</si>
  <si>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</si>
  <si>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</si>
  <si>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</si>
  <si>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</si>
  <si>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</si>
  <si>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</si>
  <si>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</si>
  <si>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</si>
  <si>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</si>
  <si>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</si>
  <si>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</si>
  <si>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</si>
  <si>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</si>
  <si>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</si>
  <si>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</si>
  <si>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</si>
  <si>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</si>
  <si>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</si>
  <si>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</si>
  <si>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</si>
  <si>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</si>
  <si>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</si>
  <si>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</si>
  <si>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</si>
  <si>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</si>
  <si>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</si>
  <si>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</si>
  <si>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</si>
  <si>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</si>
  <si>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</si>
  <si>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</si>
  <si>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</si>
  <si>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</si>
  <si>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</si>
  <si>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</si>
  <si>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</si>
  <si>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</si>
  <si>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</si>
  <si>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</si>
  <si>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</si>
  <si>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I90</t>
  </si>
  <si>
    <t>I91</t>
  </si>
  <si>
    <t>I92</t>
  </si>
  <si>
    <t>I93</t>
  </si>
  <si>
    <t>I94</t>
  </si>
  <si>
    <t>I95</t>
  </si>
  <si>
    <t>I96</t>
  </si>
  <si>
    <t>I97</t>
  </si>
  <si>
    <t>I98</t>
  </si>
  <si>
    <t>I99</t>
  </si>
  <si>
    <t>I100</t>
  </si>
  <si>
    <t>I101</t>
  </si>
  <si>
    <t>I102</t>
  </si>
  <si>
    <t>I103</t>
  </si>
  <si>
    <t>I104</t>
  </si>
  <si>
    <t>I105</t>
  </si>
  <si>
    <t>I106</t>
  </si>
  <si>
    <t>I107</t>
  </si>
  <si>
    <t>I108</t>
  </si>
  <si>
    <t>I109</t>
  </si>
  <si>
    <t>I110</t>
  </si>
  <si>
    <t>I111</t>
  </si>
  <si>
    <t>I112</t>
  </si>
  <si>
    <t>I113</t>
  </si>
  <si>
    <t>I114</t>
  </si>
  <si>
    <t>I115</t>
  </si>
  <si>
    <t>I116</t>
  </si>
  <si>
    <t>I117</t>
  </si>
  <si>
    <t>I118</t>
  </si>
  <si>
    <t>I119</t>
  </si>
  <si>
    <t>I120</t>
  </si>
  <si>
    <t>I121</t>
  </si>
  <si>
    <t>I122</t>
  </si>
  <si>
    <t>I123</t>
  </si>
  <si>
    <t>I124</t>
  </si>
  <si>
    <t>I125</t>
  </si>
  <si>
    <t>I126</t>
  </si>
  <si>
    <t>I127</t>
  </si>
  <si>
    <t>I128</t>
  </si>
  <si>
    <t>I129</t>
  </si>
  <si>
    <t>I130</t>
  </si>
  <si>
    <t>I131</t>
  </si>
  <si>
    <t>I132</t>
  </si>
  <si>
    <t>I133</t>
  </si>
  <si>
    <t>I134</t>
  </si>
  <si>
    <t>I135</t>
  </si>
  <si>
    <t>I136</t>
  </si>
  <si>
    <t>I137</t>
  </si>
  <si>
    <t>I138</t>
  </si>
  <si>
    <t>I139</t>
  </si>
  <si>
    <t>I140</t>
  </si>
  <si>
    <t>I141</t>
  </si>
  <si>
    <t>I142</t>
  </si>
  <si>
    <t>I143</t>
  </si>
  <si>
    <t>I144</t>
  </si>
  <si>
    <t>I145</t>
  </si>
  <si>
    <t>I146</t>
  </si>
  <si>
    <t>I147</t>
  </si>
  <si>
    <t>I148</t>
  </si>
  <si>
    <t>I149</t>
  </si>
  <si>
    <t>I150</t>
  </si>
  <si>
    <t>I151</t>
  </si>
  <si>
    <t>I152</t>
  </si>
  <si>
    <t>I153</t>
  </si>
  <si>
    <t>I154</t>
  </si>
  <si>
    <t>I155</t>
  </si>
  <si>
    <t>I156</t>
  </si>
  <si>
    <t>I157</t>
  </si>
  <si>
    <t>I158</t>
  </si>
  <si>
    <t>I159</t>
  </si>
  <si>
    <t>I160</t>
  </si>
  <si>
    <t>I161</t>
  </si>
  <si>
    <t>I162</t>
  </si>
  <si>
    <t>I163</t>
  </si>
  <si>
    <t>I164</t>
  </si>
  <si>
    <t>I165</t>
  </si>
  <si>
    <t>I166</t>
  </si>
  <si>
    <t>I167</t>
  </si>
  <si>
    <t>I168</t>
  </si>
  <si>
    <t>I169</t>
  </si>
  <si>
    <t>I170</t>
  </si>
  <si>
    <t>I171</t>
  </si>
  <si>
    <t>I172</t>
  </si>
  <si>
    <t>I173</t>
  </si>
  <si>
    <t>I174</t>
  </si>
  <si>
    <t>I175</t>
  </si>
  <si>
    <t>I176</t>
  </si>
  <si>
    <t>I177</t>
  </si>
  <si>
    <t>I178</t>
  </si>
  <si>
    <t>I179</t>
  </si>
  <si>
    <t>I180</t>
  </si>
  <si>
    <t>I181</t>
  </si>
  <si>
    <t>I182</t>
  </si>
  <si>
    <t>I183</t>
  </si>
  <si>
    <t>I184</t>
  </si>
  <si>
    <t>I185</t>
  </si>
  <si>
    <t>I186</t>
  </si>
  <si>
    <t>I187</t>
  </si>
  <si>
    <t>I188</t>
  </si>
  <si>
    <t>I189</t>
  </si>
  <si>
    <t>I190</t>
  </si>
  <si>
    <t>I191</t>
  </si>
  <si>
    <t>I192</t>
  </si>
  <si>
    <t>I193</t>
  </si>
  <si>
    <t>I194</t>
  </si>
  <si>
    <t>I195</t>
  </si>
  <si>
    <t>I196</t>
  </si>
  <si>
    <t>I197</t>
  </si>
  <si>
    <t>I198</t>
  </si>
  <si>
    <t>I199</t>
  </si>
  <si>
    <t>I200</t>
  </si>
  <si>
    <t>I201</t>
  </si>
  <si>
    <t>I202</t>
  </si>
  <si>
    <t>I203</t>
  </si>
  <si>
    <t>I204</t>
  </si>
  <si>
    <t>I205</t>
  </si>
  <si>
    <t>I206</t>
  </si>
  <si>
    <t>I207</t>
  </si>
  <si>
    <t>I208</t>
  </si>
  <si>
    <t>I209</t>
  </si>
  <si>
    <t>I210</t>
  </si>
  <si>
    <t>I211</t>
  </si>
  <si>
    <t>I212</t>
  </si>
  <si>
    <t>I213</t>
  </si>
  <si>
    <t>I214</t>
  </si>
  <si>
    <t>I215</t>
  </si>
  <si>
    <t>I216</t>
  </si>
  <si>
    <t>I217</t>
  </si>
  <si>
    <t>I218</t>
  </si>
  <si>
    <t>I219</t>
  </si>
  <si>
    <t>I220</t>
  </si>
  <si>
    <t>I221</t>
  </si>
  <si>
    <t>I222</t>
  </si>
  <si>
    <t>I223</t>
  </si>
  <si>
    <t>I224</t>
  </si>
  <si>
    <t>I225</t>
  </si>
  <si>
    <t>I226</t>
  </si>
  <si>
    <t>I227</t>
  </si>
  <si>
    <t>I228</t>
  </si>
  <si>
    <t>I229</t>
  </si>
  <si>
    <t>I230</t>
  </si>
  <si>
    <t>I231</t>
  </si>
  <si>
    <t>I232</t>
  </si>
  <si>
    <t>I233</t>
  </si>
  <si>
    <t>I234</t>
  </si>
  <si>
    <t>I235</t>
  </si>
  <si>
    <t>I236</t>
  </si>
  <si>
    <t>I237</t>
  </si>
  <si>
    <t>I238</t>
  </si>
  <si>
    <t>I239</t>
  </si>
  <si>
    <t>I240</t>
  </si>
  <si>
    <t>I241</t>
  </si>
  <si>
    <t>I242</t>
  </si>
  <si>
    <t>I243</t>
  </si>
  <si>
    <t>I244</t>
  </si>
  <si>
    <t>I245</t>
  </si>
  <si>
    <t>I246</t>
  </si>
  <si>
    <t>I247</t>
  </si>
  <si>
    <t>I248</t>
  </si>
  <si>
    <t>I249</t>
  </si>
  <si>
    <t>I250</t>
  </si>
  <si>
    <t>I251</t>
  </si>
  <si>
    <t>I252</t>
  </si>
  <si>
    <t>I253</t>
  </si>
  <si>
    <t>I254</t>
  </si>
  <si>
    <t>I255</t>
  </si>
  <si>
    <t>I256</t>
  </si>
  <si>
    <t>I257</t>
  </si>
  <si>
    <t>I258</t>
  </si>
  <si>
    <t>I259</t>
  </si>
  <si>
    <t>I260</t>
  </si>
  <si>
    <t>I261</t>
  </si>
  <si>
    <t>I262</t>
  </si>
  <si>
    <t>I263</t>
  </si>
  <si>
    <t>I264</t>
  </si>
  <si>
    <t>I265</t>
  </si>
  <si>
    <t>I266</t>
  </si>
  <si>
    <t>I267</t>
  </si>
  <si>
    <t>I268</t>
  </si>
  <si>
    <t>I269</t>
  </si>
  <si>
    <t>I270</t>
  </si>
  <si>
    <t>I271</t>
  </si>
  <si>
    <t>I272</t>
  </si>
  <si>
    <t>I273</t>
  </si>
  <si>
    <t>I274</t>
  </si>
  <si>
    <t>I275</t>
  </si>
  <si>
    <t>I276</t>
  </si>
  <si>
    <t>I277</t>
  </si>
  <si>
    <t>I278</t>
  </si>
  <si>
    <t>I279</t>
  </si>
  <si>
    <t>I280</t>
  </si>
  <si>
    <t>I281</t>
  </si>
  <si>
    <t>I282</t>
  </si>
  <si>
    <t>I283</t>
  </si>
  <si>
    <t>I284</t>
  </si>
  <si>
    <t>I285</t>
  </si>
  <si>
    <t>I286</t>
  </si>
  <si>
    <t>I287</t>
  </si>
  <si>
    <t>I288</t>
  </si>
  <si>
    <t>I289</t>
  </si>
  <si>
    <t>I290</t>
  </si>
  <si>
    <t>I291</t>
  </si>
  <si>
    <t>I292</t>
  </si>
  <si>
    <t>I293</t>
  </si>
  <si>
    <t>I294</t>
  </si>
  <si>
    <t>I295</t>
  </si>
  <si>
    <t>I296</t>
  </si>
  <si>
    <t>I297</t>
  </si>
  <si>
    <t>I298</t>
  </si>
  <si>
    <t>I299</t>
  </si>
  <si>
    <t>I300</t>
  </si>
  <si>
    <t>I301</t>
  </si>
  <si>
    <t>I302</t>
  </si>
  <si>
    <t>I303</t>
  </si>
  <si>
    <t>I304</t>
  </si>
  <si>
    <t>I305</t>
  </si>
  <si>
    <t>I306</t>
  </si>
  <si>
    <t>I307</t>
  </si>
  <si>
    <t>I308</t>
  </si>
  <si>
    <t>I309</t>
  </si>
  <si>
    <t>I310</t>
  </si>
  <si>
    <t>I311</t>
  </si>
  <si>
    <t>I312</t>
  </si>
  <si>
    <t>I313</t>
  </si>
  <si>
    <t>I314</t>
  </si>
  <si>
    <t>I315</t>
  </si>
  <si>
    <t>I316</t>
  </si>
  <si>
    <t>I317</t>
  </si>
  <si>
    <t>I318</t>
  </si>
  <si>
    <t>I319</t>
  </si>
  <si>
    <t>I320</t>
  </si>
  <si>
    <t>I321</t>
  </si>
  <si>
    <t>I322</t>
  </si>
  <si>
    <t>I323</t>
  </si>
  <si>
    <t>I324</t>
  </si>
  <si>
    <t>I325</t>
  </si>
  <si>
    <t>I326</t>
  </si>
  <si>
    <t>I327</t>
  </si>
  <si>
    <t>I328</t>
  </si>
  <si>
    <t>I329</t>
  </si>
  <si>
    <t>I330</t>
  </si>
  <si>
    <t>I331</t>
  </si>
  <si>
    <t>I332</t>
  </si>
  <si>
    <t>I333</t>
  </si>
  <si>
    <t>I334</t>
  </si>
  <si>
    <t>I335</t>
  </si>
  <si>
    <t>I336</t>
  </si>
  <si>
    <t>I337</t>
  </si>
  <si>
    <t>I338</t>
  </si>
  <si>
    <t>I339</t>
  </si>
  <si>
    <t>I340</t>
  </si>
  <si>
    <t>I341</t>
  </si>
  <si>
    <t>I342</t>
  </si>
  <si>
    <t>I343</t>
  </si>
  <si>
    <t>I344</t>
  </si>
  <si>
    <t>I345</t>
  </si>
  <si>
    <t>I346</t>
  </si>
  <si>
    <t>I347</t>
  </si>
  <si>
    <t>I348</t>
  </si>
  <si>
    <t>I349</t>
  </si>
  <si>
    <t>I350</t>
  </si>
  <si>
    <t>I351</t>
  </si>
  <si>
    <t>I352</t>
  </si>
  <si>
    <t>I353</t>
  </si>
  <si>
    <t>I354</t>
  </si>
  <si>
    <t>I355</t>
  </si>
  <si>
    <t>I356</t>
  </si>
  <si>
    <t>I357</t>
  </si>
  <si>
    <t>I358</t>
  </si>
  <si>
    <t>I359</t>
  </si>
  <si>
    <t>I360</t>
  </si>
  <si>
    <t>I361</t>
  </si>
  <si>
    <t>I362</t>
  </si>
  <si>
    <t>I363</t>
  </si>
  <si>
    <t>I364</t>
  </si>
  <si>
    <t>I365</t>
  </si>
  <si>
    <t>I366</t>
  </si>
  <si>
    <t>I367</t>
  </si>
  <si>
    <t>I368</t>
  </si>
  <si>
    <t>I369</t>
  </si>
  <si>
    <t>I370</t>
  </si>
  <si>
    <t>I371</t>
  </si>
  <si>
    <t>I372</t>
  </si>
  <si>
    <t>I373</t>
  </si>
  <si>
    <t>I374</t>
  </si>
  <si>
    <t>I375</t>
  </si>
  <si>
    <t>I376</t>
  </si>
  <si>
    <t>I377</t>
  </si>
  <si>
    <t>I378</t>
  </si>
  <si>
    <t>I379</t>
  </si>
  <si>
    <t>I380</t>
  </si>
  <si>
    <t>I381</t>
  </si>
  <si>
    <t>I382</t>
  </si>
  <si>
    <t>I383</t>
  </si>
  <si>
    <t>I384</t>
  </si>
  <si>
    <t>I385</t>
  </si>
  <si>
    <t>I386</t>
  </si>
  <si>
    <t>I387</t>
  </si>
  <si>
    <t>I388</t>
  </si>
  <si>
    <t>I389</t>
  </si>
  <si>
    <t>I390</t>
  </si>
  <si>
    <t>I391</t>
  </si>
  <si>
    <t>I392</t>
  </si>
  <si>
    <t>I393</t>
  </si>
  <si>
    <t>I394</t>
  </si>
  <si>
    <t>I395</t>
  </si>
  <si>
    <t>I396</t>
  </si>
  <si>
    <t>I397</t>
  </si>
  <si>
    <t>I398</t>
  </si>
  <si>
    <t>I399</t>
  </si>
  <si>
    <t>I400</t>
  </si>
  <si>
    <t>I401</t>
  </si>
  <si>
    <t>I402</t>
  </si>
  <si>
    <t>I403</t>
  </si>
  <si>
    <t>I404</t>
  </si>
  <si>
    <t>I405</t>
  </si>
  <si>
    <t>I406</t>
  </si>
  <si>
    <t>I407</t>
  </si>
  <si>
    <t>I408</t>
  </si>
  <si>
    <t>I409</t>
  </si>
  <si>
    <t>I410</t>
  </si>
  <si>
    <t>I411</t>
  </si>
  <si>
    <t>I412</t>
  </si>
  <si>
    <t>I413</t>
  </si>
  <si>
    <t>I414</t>
  </si>
  <si>
    <t>I415</t>
  </si>
  <si>
    <t>I416</t>
  </si>
  <si>
    <t>I417</t>
  </si>
  <si>
    <t>I418</t>
  </si>
  <si>
    <t>チーム名</t>
  </si>
  <si>
    <t>役職</t>
  </si>
  <si>
    <t>参加</t>
  </si>
  <si>
    <t>背番号</t>
  </si>
  <si>
    <t>〔選手〕</t>
  </si>
  <si>
    <t>〔チームスタッフ〕</t>
  </si>
  <si>
    <t>キックオフ</t>
  </si>
  <si>
    <t>控え</t>
  </si>
  <si>
    <t>交代</t>
  </si>
  <si>
    <t>住所</t>
  </si>
  <si>
    <t>監督</t>
  </si>
  <si>
    <t>コーチ</t>
  </si>
  <si>
    <t>NO</t>
  </si>
  <si>
    <t>所在地</t>
  </si>
  <si>
    <t>ユニフォーム</t>
  </si>
  <si>
    <t>チーム紹介</t>
  </si>
  <si>
    <t>正</t>
  </si>
  <si>
    <t>副</t>
  </si>
  <si>
    <t>マネージャー</t>
  </si>
  <si>
    <t>氏　　　名</t>
  </si>
  <si>
    <t>学年</t>
  </si>
  <si>
    <t>GK</t>
  </si>
  <si>
    <t>NO</t>
  </si>
  <si>
    <t>NO</t>
  </si>
  <si>
    <r>
      <t xml:space="preserve">   </t>
    </r>
    <r>
      <rPr>
        <sz val="11"/>
        <rFont val="ＭＳ Ｐゴシック"/>
        <family val="3"/>
      </rPr>
      <t>晴れ ・ 曇り ・ 雨 ・ その他（　　　　　　　　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）</t>
    </r>
  </si>
  <si>
    <t>リーグ</t>
  </si>
  <si>
    <t>TEL</t>
  </si>
  <si>
    <t>E-mail</t>
  </si>
  <si>
    <t>FAX</t>
  </si>
  <si>
    <t>FP</t>
  </si>
  <si>
    <t>シャツ</t>
  </si>
  <si>
    <t>パンツ</t>
  </si>
  <si>
    <t>ソックス</t>
  </si>
  <si>
    <t>スタッフ</t>
  </si>
  <si>
    <t>(NPO) 山形県サッカー協会　</t>
  </si>
  <si>
    <t>対戦チーム名</t>
  </si>
  <si>
    <t>公式記録の使い方
１　対戦カードのチーム番号を打ち込む
印刷
↓
対戦チームのメンバー表を見て次のことを行う
２　登録選手以外に削除の線を引き、登録選手の背番号を記入する。
３　先発メンバーの番号に○を付ける</t>
  </si>
  <si>
    <t>←自分のチーム番号を打ち込む</t>
  </si>
  <si>
    <t>←対戦相手のチーム番号を打ち込む</t>
  </si>
  <si>
    <t>ポジション</t>
  </si>
  <si>
    <t>年</t>
  </si>
  <si>
    <t>月</t>
  </si>
  <si>
    <t>日</t>
  </si>
  <si>
    <t>時</t>
  </si>
  <si>
    <t>分キックオフ</t>
  </si>
  <si>
    <t>天然芝 ・ 人工芝 ・ クレー</t>
  </si>
  <si>
    <t>前半</t>
  </si>
  <si>
    <t>後半</t>
  </si>
  <si>
    <t>氏名</t>
  </si>
  <si>
    <t>得点</t>
  </si>
  <si>
    <t>警告</t>
  </si>
  <si>
    <t>報告欄</t>
  </si>
  <si>
    <t>反則</t>
  </si>
  <si>
    <t>最低2試合以上停止の行為の有無</t>
  </si>
  <si>
    <t>対象者氏名</t>
  </si>
  <si>
    <t>選手等(*)に対する暴行・脅迫および一般大衆に対する挑発行為</t>
  </si>
  <si>
    <t>選手等(*)に対する著しい暴行・脅迫(乱闘・喧嘩等を含む)</t>
  </si>
  <si>
    <t>主審および副審に対する侮辱または公然の名誉毀損行為</t>
  </si>
  <si>
    <t>主審および副審に対する障害の意図のない乱暴な行為</t>
  </si>
  <si>
    <t>主審および副審に対する暴行・脅迫</t>
  </si>
  <si>
    <t>自由記述(試合中止、試合中断、チームの遅刻など)</t>
  </si>
  <si>
    <t>退場</t>
  </si>
  <si>
    <t>□</t>
  </si>
  <si>
    <t>*印：他の選手，監督，コーチ，役員，職員その他競技場に立ち会っている関係者</t>
  </si>
  <si>
    <t>上記内容に間違いはありません。</t>
  </si>
  <si>
    <t>署名欄</t>
  </si>
  <si>
    <t>〔主審〕</t>
  </si>
  <si>
    <t>先発</t>
  </si>
  <si>
    <t>分</t>
  </si>
  <si>
    <t>平成2２年度　山形県Ｙ</t>
  </si>
  <si>
    <t>平成２2年度　山形県　Ｙ　</t>
  </si>
  <si>
    <t>メンバー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</si>
  <si>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</si>
  <si>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</si>
  <si>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</si>
  <si>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</si>
  <si>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</si>
  <si>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</si>
  <si>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</si>
  <si>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</si>
  <si>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</si>
  <si>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</si>
  <si>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</si>
  <si>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</si>
  <si>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</si>
  <si>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</si>
  <si>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</si>
  <si>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</si>
  <si>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</si>
  <si>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</si>
  <si>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</si>
  <si>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</si>
  <si>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</si>
  <si>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</si>
  <si>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</si>
  <si>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</si>
  <si>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</si>
  <si>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</si>
  <si>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</si>
  <si>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</si>
  <si>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</si>
  <si>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</si>
  <si>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</si>
  <si>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</si>
  <si>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</si>
  <si>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</si>
  <si>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</si>
  <si>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</si>
  <si>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</si>
  <si>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</si>
  <si>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</si>
  <si>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</si>
  <si>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</si>
  <si>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</si>
  <si>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</si>
  <si>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</si>
  <si>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</si>
  <si>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</si>
  <si>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</si>
  <si>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</si>
  <si>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</si>
  <si>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</si>
  <si>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</si>
  <si>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</si>
  <si>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</si>
  <si>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</si>
  <si>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</si>
  <si>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</si>
  <si>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</si>
  <si>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</si>
  <si>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</si>
  <si>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</si>
  <si>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</si>
  <si>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</si>
  <si>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</si>
  <si>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</si>
  <si>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</si>
  <si>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</si>
  <si>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</si>
  <si>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</si>
  <si>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</si>
  <si>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</si>
  <si>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</si>
  <si>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</si>
  <si>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</si>
  <si>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</si>
  <si>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</si>
  <si>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</si>
  <si>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</si>
  <si>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</si>
  <si>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</si>
  <si>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</si>
  <si>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</si>
  <si>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</si>
  <si>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</si>
  <si>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</si>
  <si>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</si>
  <si>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</si>
  <si>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</si>
  <si>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</si>
  <si>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</si>
  <si>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</si>
  <si>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</si>
  <si>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</si>
  <si>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</si>
  <si>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</si>
  <si>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</si>
  <si>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</si>
  <si>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</si>
  <si>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</si>
  <si>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</si>
  <si>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</si>
  <si>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</si>
  <si>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</si>
  <si>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</si>
  <si>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</si>
  <si>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</si>
  <si>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</si>
  <si>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</si>
  <si>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</si>
  <si>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</si>
  <si>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</si>
  <si>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</si>
  <si>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</si>
  <si>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</si>
  <si>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</si>
  <si>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</si>
  <si>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</si>
  <si>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</si>
  <si>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</si>
  <si>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</si>
  <si>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</si>
  <si>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</si>
  <si>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</si>
  <si>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</si>
  <si>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</si>
  <si>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</si>
  <si>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</si>
  <si>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</si>
  <si>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</si>
  <si>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</si>
  <si>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</si>
  <si>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</si>
  <si>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</si>
  <si>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</si>
  <si>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TEL</t>
  </si>
  <si>
    <t>E-mail</t>
  </si>
  <si>
    <t>FAX</t>
  </si>
  <si>
    <t>ユニフォーム</t>
  </si>
  <si>
    <t>FP</t>
  </si>
  <si>
    <t>シャツ</t>
  </si>
  <si>
    <t>パンツ</t>
  </si>
  <si>
    <t>ソックス</t>
  </si>
  <si>
    <t>GK</t>
  </si>
  <si>
    <t>シャツ</t>
  </si>
  <si>
    <t>パンツ</t>
  </si>
  <si>
    <t>ソックス</t>
  </si>
  <si>
    <t>スタッフ</t>
  </si>
  <si>
    <t>team A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</si>
  <si>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</si>
  <si>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</si>
  <si>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</si>
  <si>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</si>
  <si>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</si>
  <si>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</si>
  <si>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</si>
  <si>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</si>
  <si>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</si>
  <si>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</si>
  <si>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</si>
  <si>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</si>
  <si>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</si>
  <si>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</si>
  <si>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</si>
  <si>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</si>
  <si>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</si>
  <si>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</si>
  <si>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</si>
  <si>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</si>
  <si>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</si>
  <si>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</si>
  <si>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</si>
  <si>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</si>
  <si>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</si>
  <si>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</si>
  <si>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</si>
  <si>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</si>
  <si>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</si>
  <si>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</si>
  <si>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</si>
  <si>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</si>
  <si>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</si>
  <si>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</si>
  <si>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</si>
  <si>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</si>
  <si>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</si>
  <si>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</si>
  <si>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</si>
  <si>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</si>
  <si>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</si>
  <si>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</si>
  <si>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</si>
  <si>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</si>
  <si>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</si>
  <si>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</si>
  <si>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</si>
  <si>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</si>
  <si>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</si>
  <si>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</si>
  <si>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</si>
  <si>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</si>
  <si>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</si>
  <si>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</si>
  <si>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</si>
  <si>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</si>
  <si>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</si>
  <si>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</si>
  <si>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</si>
  <si>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</si>
  <si>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</si>
  <si>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</si>
  <si>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</si>
  <si>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</si>
  <si>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</si>
  <si>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</si>
  <si>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</si>
  <si>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</si>
  <si>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</si>
  <si>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</si>
  <si>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</si>
  <si>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</si>
  <si>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</si>
  <si>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</si>
  <si>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</si>
  <si>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</si>
  <si>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</si>
  <si>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</si>
  <si>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</si>
  <si>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</si>
  <si>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</si>
  <si>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</si>
  <si>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</si>
  <si>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</si>
  <si>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</si>
  <si>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</si>
  <si>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</si>
  <si>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</si>
  <si>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</si>
  <si>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</si>
  <si>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</si>
  <si>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</si>
  <si>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</si>
  <si>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</si>
  <si>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</si>
  <si>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</si>
  <si>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</si>
  <si>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</si>
  <si>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</si>
  <si>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</si>
  <si>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</si>
  <si>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</si>
  <si>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</si>
  <si>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</si>
  <si>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</si>
  <si>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</si>
  <si>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</si>
  <si>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</si>
  <si>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</si>
  <si>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</si>
  <si>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</si>
  <si>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</si>
  <si>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</si>
  <si>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</si>
  <si>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</si>
  <si>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</si>
  <si>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</si>
  <si>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</si>
  <si>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</si>
  <si>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</si>
  <si>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</si>
  <si>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</si>
  <si>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</si>
  <si>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</si>
  <si>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</si>
  <si>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</si>
  <si>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</si>
  <si>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</si>
  <si>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</si>
  <si>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</si>
  <si>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</si>
  <si>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</si>
  <si>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team F</t>
  </si>
  <si>
    <t>〒</t>
  </si>
  <si>
    <t>F1</t>
  </si>
  <si>
    <t>F2</t>
  </si>
  <si>
    <t>F3</t>
  </si>
  <si>
    <t>F6</t>
  </si>
  <si>
    <t>F5</t>
  </si>
  <si>
    <t>F4</t>
  </si>
  <si>
    <t>F7</t>
  </si>
  <si>
    <t>F8</t>
  </si>
  <si>
    <t>F9</t>
  </si>
  <si>
    <t>F10</t>
  </si>
  <si>
    <t>F11</t>
  </si>
  <si>
    <t>F12</t>
  </si>
  <si>
    <t>F13</t>
  </si>
  <si>
    <t>F14</t>
  </si>
  <si>
    <t>F17</t>
  </si>
  <si>
    <t>F15</t>
  </si>
  <si>
    <t>F16</t>
  </si>
  <si>
    <t>F18</t>
  </si>
  <si>
    <t>F19</t>
  </si>
  <si>
    <t>登録NO</t>
  </si>
  <si>
    <t>ポジション</t>
  </si>
  <si>
    <t>F153</t>
  </si>
  <si>
    <t>F286</t>
  </si>
  <si>
    <r>
      <t>F154</t>
    </r>
  </si>
  <si>
    <r>
      <t>F287</t>
    </r>
  </si>
  <si>
    <r>
      <t>F155</t>
    </r>
  </si>
  <si>
    <r>
      <t>F288</t>
    </r>
  </si>
  <si>
    <r>
      <t>F156</t>
    </r>
  </si>
  <si>
    <r>
      <t>F289</t>
    </r>
  </si>
  <si>
    <r>
      <t>F157</t>
    </r>
  </si>
  <si>
    <r>
      <t>F290</t>
    </r>
  </si>
  <si>
    <r>
      <t>F158</t>
    </r>
  </si>
  <si>
    <r>
      <t>F291</t>
    </r>
  </si>
  <si>
    <r>
      <t>F159</t>
    </r>
  </si>
  <si>
    <r>
      <t>F292</t>
    </r>
  </si>
  <si>
    <r>
      <t>F160</t>
    </r>
  </si>
  <si>
    <r>
      <t>F293</t>
    </r>
  </si>
  <si>
    <r>
      <t>F161</t>
    </r>
  </si>
  <si>
    <r>
      <t>F294</t>
    </r>
  </si>
  <si>
    <r>
      <t>F162</t>
    </r>
  </si>
  <si>
    <r>
      <t>F295</t>
    </r>
  </si>
  <si>
    <r>
      <t>F163</t>
    </r>
  </si>
  <si>
    <r>
      <t>F296</t>
    </r>
  </si>
  <si>
    <r>
      <t>F164</t>
    </r>
  </si>
  <si>
    <r>
      <t>F297</t>
    </r>
  </si>
  <si>
    <r>
      <t>F165</t>
    </r>
  </si>
  <si>
    <r>
      <t>F298</t>
    </r>
  </si>
  <si>
    <r>
      <t>F166</t>
    </r>
  </si>
  <si>
    <r>
      <t>F299</t>
    </r>
  </si>
  <si>
    <r>
      <t>F167</t>
    </r>
  </si>
  <si>
    <r>
      <t>F300</t>
    </r>
  </si>
  <si>
    <r>
      <t>F168</t>
    </r>
  </si>
  <si>
    <r>
      <t>F301</t>
    </r>
  </si>
  <si>
    <r>
      <t>F169</t>
    </r>
  </si>
  <si>
    <r>
      <t>F302</t>
    </r>
  </si>
  <si>
    <r>
      <t>F170</t>
    </r>
  </si>
  <si>
    <r>
      <t>F303</t>
    </r>
  </si>
  <si>
    <r>
      <t>F171</t>
    </r>
  </si>
  <si>
    <r>
      <t>F304</t>
    </r>
  </si>
  <si>
    <r>
      <t>F172</t>
    </r>
  </si>
  <si>
    <r>
      <t>F305</t>
    </r>
  </si>
  <si>
    <r>
      <t>F173</t>
    </r>
  </si>
  <si>
    <r>
      <t>F306</t>
    </r>
  </si>
  <si>
    <r>
      <t>F174</t>
    </r>
  </si>
  <si>
    <r>
      <t>F307</t>
    </r>
  </si>
  <si>
    <r>
      <t>F175</t>
    </r>
  </si>
  <si>
    <r>
      <t>F308</t>
    </r>
  </si>
  <si>
    <r>
      <t>F176</t>
    </r>
  </si>
  <si>
    <r>
      <t>F309</t>
    </r>
  </si>
  <si>
    <r>
      <t>F177</t>
    </r>
  </si>
  <si>
    <r>
      <t>F310</t>
    </r>
  </si>
  <si>
    <r>
      <t>F178</t>
    </r>
  </si>
  <si>
    <r>
      <t>F311</t>
    </r>
  </si>
  <si>
    <r>
      <t>F179</t>
    </r>
  </si>
  <si>
    <r>
      <t>F312</t>
    </r>
  </si>
  <si>
    <r>
      <t>F180</t>
    </r>
  </si>
  <si>
    <r>
      <t>F313</t>
    </r>
  </si>
  <si>
    <r>
      <t>F181</t>
    </r>
  </si>
  <si>
    <r>
      <t>F314</t>
    </r>
  </si>
  <si>
    <r>
      <t>F182</t>
    </r>
  </si>
  <si>
    <r>
      <t>F315</t>
    </r>
  </si>
  <si>
    <r>
      <t>F183</t>
    </r>
  </si>
  <si>
    <r>
      <t>F316</t>
    </r>
  </si>
  <si>
    <r>
      <t>F184</t>
    </r>
  </si>
  <si>
    <r>
      <t>F317</t>
    </r>
  </si>
  <si>
    <r>
      <t>F185</t>
    </r>
  </si>
  <si>
    <r>
      <t>F318</t>
    </r>
  </si>
  <si>
    <r>
      <t>F186</t>
    </r>
  </si>
  <si>
    <r>
      <t>F319</t>
    </r>
  </si>
  <si>
    <r>
      <t>F187</t>
    </r>
  </si>
  <si>
    <r>
      <t>F320</t>
    </r>
  </si>
  <si>
    <r>
      <t>F188</t>
    </r>
  </si>
  <si>
    <r>
      <t>F321</t>
    </r>
  </si>
  <si>
    <r>
      <t>F189</t>
    </r>
  </si>
  <si>
    <r>
      <t>F322</t>
    </r>
  </si>
  <si>
    <r>
      <t>F190</t>
    </r>
  </si>
  <si>
    <r>
      <t>F323</t>
    </r>
  </si>
  <si>
    <r>
      <t>F191</t>
    </r>
  </si>
  <si>
    <r>
      <t>F324</t>
    </r>
  </si>
  <si>
    <r>
      <t>F192</t>
    </r>
  </si>
  <si>
    <r>
      <t>F325</t>
    </r>
  </si>
  <si>
    <r>
      <t>F193</t>
    </r>
  </si>
  <si>
    <r>
      <t>F326</t>
    </r>
  </si>
  <si>
    <r>
      <t>F194</t>
    </r>
  </si>
  <si>
    <r>
      <t>F327</t>
    </r>
  </si>
  <si>
    <r>
      <t>F195</t>
    </r>
  </si>
  <si>
    <r>
      <t>F328</t>
    </r>
  </si>
  <si>
    <r>
      <t>F196</t>
    </r>
  </si>
  <si>
    <r>
      <t>F329</t>
    </r>
  </si>
  <si>
    <r>
      <t>F197</t>
    </r>
  </si>
  <si>
    <r>
      <t>F330</t>
    </r>
  </si>
  <si>
    <r>
      <t>F198</t>
    </r>
  </si>
  <si>
    <r>
      <t>F331</t>
    </r>
  </si>
  <si>
    <r>
      <t>F199</t>
    </r>
  </si>
  <si>
    <r>
      <t>F332</t>
    </r>
  </si>
  <si>
    <r>
      <t>F200</t>
    </r>
  </si>
  <si>
    <r>
      <t>F333</t>
    </r>
  </si>
  <si>
    <r>
      <t>F201</t>
    </r>
  </si>
  <si>
    <r>
      <t>F334</t>
    </r>
  </si>
  <si>
    <r>
      <t>F202</t>
    </r>
  </si>
  <si>
    <r>
      <t>F335</t>
    </r>
  </si>
  <si>
    <r>
      <t>F203</t>
    </r>
  </si>
  <si>
    <r>
      <t>F336</t>
    </r>
  </si>
  <si>
    <r>
      <t>F204</t>
    </r>
  </si>
  <si>
    <r>
      <t>F337</t>
    </r>
  </si>
  <si>
    <r>
      <t>F205</t>
    </r>
  </si>
  <si>
    <r>
      <t>F338</t>
    </r>
  </si>
  <si>
    <r>
      <t>F206</t>
    </r>
  </si>
  <si>
    <r>
      <t>F339</t>
    </r>
  </si>
  <si>
    <r>
      <t>F207</t>
    </r>
  </si>
  <si>
    <r>
      <t>F340</t>
    </r>
  </si>
  <si>
    <r>
      <t>F208</t>
    </r>
  </si>
  <si>
    <r>
      <t>F341</t>
    </r>
  </si>
  <si>
    <r>
      <t>F209</t>
    </r>
  </si>
  <si>
    <r>
      <t>F342</t>
    </r>
  </si>
  <si>
    <r>
      <t>F210</t>
    </r>
  </si>
  <si>
    <r>
      <t>F343</t>
    </r>
  </si>
  <si>
    <r>
      <t>F211</t>
    </r>
  </si>
  <si>
    <r>
      <t>F344</t>
    </r>
  </si>
  <si>
    <r>
      <t>F212</t>
    </r>
  </si>
  <si>
    <r>
      <t>F345</t>
    </r>
  </si>
  <si>
    <r>
      <t>F213</t>
    </r>
  </si>
  <si>
    <r>
      <t>F346</t>
    </r>
  </si>
  <si>
    <r>
      <t>F214</t>
    </r>
  </si>
  <si>
    <r>
      <t>F347</t>
    </r>
  </si>
  <si>
    <r>
      <t>F215</t>
    </r>
  </si>
  <si>
    <r>
      <t>F348</t>
    </r>
  </si>
  <si>
    <r>
      <t>F216</t>
    </r>
  </si>
  <si>
    <r>
      <t>F349</t>
    </r>
  </si>
  <si>
    <r>
      <t>F217</t>
    </r>
  </si>
  <si>
    <r>
      <t>F350</t>
    </r>
  </si>
  <si>
    <r>
      <t>F218</t>
    </r>
  </si>
  <si>
    <r>
      <t>F351</t>
    </r>
  </si>
  <si>
    <r>
      <t>F219</t>
    </r>
  </si>
  <si>
    <r>
      <t>F352</t>
    </r>
  </si>
  <si>
    <r>
      <t>F220</t>
    </r>
  </si>
  <si>
    <r>
      <t>F353</t>
    </r>
  </si>
  <si>
    <r>
      <t>F221</t>
    </r>
  </si>
  <si>
    <r>
      <t>F354</t>
    </r>
  </si>
  <si>
    <r>
      <t>F222</t>
    </r>
  </si>
  <si>
    <r>
      <t>F355</t>
    </r>
  </si>
  <si>
    <r>
      <t>F223</t>
    </r>
  </si>
  <si>
    <r>
      <t>F356</t>
    </r>
  </si>
  <si>
    <r>
      <t>F224</t>
    </r>
  </si>
  <si>
    <r>
      <t>F357</t>
    </r>
  </si>
  <si>
    <r>
      <t>F225</t>
    </r>
  </si>
  <si>
    <r>
      <t>F358</t>
    </r>
  </si>
  <si>
    <r>
      <t>F226</t>
    </r>
  </si>
  <si>
    <r>
      <t>F359</t>
    </r>
  </si>
  <si>
    <r>
      <t>F227</t>
    </r>
  </si>
  <si>
    <r>
      <t>F360</t>
    </r>
  </si>
  <si>
    <r>
      <t>F228</t>
    </r>
  </si>
  <si>
    <r>
      <t>F361</t>
    </r>
  </si>
  <si>
    <r>
      <t>F229</t>
    </r>
  </si>
  <si>
    <r>
      <t>F362</t>
    </r>
  </si>
  <si>
    <r>
      <t>F230</t>
    </r>
  </si>
  <si>
    <r>
      <t>F363</t>
    </r>
  </si>
  <si>
    <r>
      <t>F231</t>
    </r>
  </si>
  <si>
    <r>
      <t>F364</t>
    </r>
  </si>
  <si>
    <r>
      <t>F232</t>
    </r>
  </si>
  <si>
    <r>
      <t>F365</t>
    </r>
  </si>
  <si>
    <r>
      <t>F233</t>
    </r>
  </si>
  <si>
    <r>
      <t>F366</t>
    </r>
  </si>
  <si>
    <r>
      <t>F234</t>
    </r>
  </si>
  <si>
    <r>
      <t>F367</t>
    </r>
  </si>
  <si>
    <r>
      <t>F235</t>
    </r>
  </si>
  <si>
    <r>
      <t>F368</t>
    </r>
  </si>
  <si>
    <r>
      <t>F236</t>
    </r>
  </si>
  <si>
    <r>
      <t>F369</t>
    </r>
  </si>
  <si>
    <r>
      <t>F237</t>
    </r>
  </si>
  <si>
    <r>
      <t>F370</t>
    </r>
  </si>
  <si>
    <r>
      <t>F238</t>
    </r>
  </si>
  <si>
    <r>
      <t>F371</t>
    </r>
  </si>
  <si>
    <r>
      <t>F239</t>
    </r>
  </si>
  <si>
    <r>
      <t>F372</t>
    </r>
  </si>
  <si>
    <r>
      <t>F240</t>
    </r>
  </si>
  <si>
    <r>
      <t>F373</t>
    </r>
  </si>
  <si>
    <r>
      <t>F241</t>
    </r>
  </si>
  <si>
    <r>
      <t>F374</t>
    </r>
  </si>
  <si>
    <r>
      <t>F242</t>
    </r>
  </si>
  <si>
    <r>
      <t>F375</t>
    </r>
  </si>
  <si>
    <r>
      <t>F243</t>
    </r>
  </si>
  <si>
    <r>
      <t>F376</t>
    </r>
  </si>
  <si>
    <r>
      <t>F244</t>
    </r>
  </si>
  <si>
    <r>
      <t>F377</t>
    </r>
  </si>
  <si>
    <r>
      <t>F245</t>
    </r>
  </si>
  <si>
    <r>
      <t>F378</t>
    </r>
  </si>
  <si>
    <r>
      <t>F246</t>
    </r>
  </si>
  <si>
    <r>
      <t>F379</t>
    </r>
  </si>
  <si>
    <r>
      <t>F247</t>
    </r>
  </si>
  <si>
    <r>
      <t>F380</t>
    </r>
  </si>
  <si>
    <r>
      <t>F248</t>
    </r>
  </si>
  <si>
    <r>
      <t>F381</t>
    </r>
  </si>
  <si>
    <r>
      <t>F249</t>
    </r>
  </si>
  <si>
    <r>
      <t>F382</t>
    </r>
  </si>
  <si>
    <r>
      <t>F250</t>
    </r>
  </si>
  <si>
    <r>
      <t>F383</t>
    </r>
  </si>
  <si>
    <r>
      <t>F251</t>
    </r>
  </si>
  <si>
    <r>
      <t>F384</t>
    </r>
  </si>
  <si>
    <r>
      <t>F252</t>
    </r>
  </si>
  <si>
    <r>
      <t>F385</t>
    </r>
  </si>
  <si>
    <r>
      <t>F253</t>
    </r>
  </si>
  <si>
    <r>
      <t>F386</t>
    </r>
  </si>
  <si>
    <r>
      <t>F254</t>
    </r>
  </si>
  <si>
    <r>
      <t>F387</t>
    </r>
  </si>
  <si>
    <r>
      <t>F255</t>
    </r>
  </si>
  <si>
    <r>
      <t>F388</t>
    </r>
  </si>
  <si>
    <r>
      <t>F256</t>
    </r>
  </si>
  <si>
    <r>
      <t>F389</t>
    </r>
  </si>
  <si>
    <r>
      <t>F257</t>
    </r>
  </si>
  <si>
    <r>
      <t>F390</t>
    </r>
  </si>
  <si>
    <r>
      <t>F258</t>
    </r>
  </si>
  <si>
    <r>
      <t>F391</t>
    </r>
  </si>
  <si>
    <r>
      <t>F259</t>
    </r>
  </si>
  <si>
    <r>
      <t>F392</t>
    </r>
  </si>
  <si>
    <r>
      <t>F260</t>
    </r>
  </si>
  <si>
    <r>
      <t>F393</t>
    </r>
  </si>
  <si>
    <r>
      <t>F261</t>
    </r>
  </si>
  <si>
    <r>
      <t>F394</t>
    </r>
  </si>
  <si>
    <r>
      <t>F262</t>
    </r>
  </si>
  <si>
    <r>
      <t>F395</t>
    </r>
  </si>
  <si>
    <r>
      <t>F263</t>
    </r>
  </si>
  <si>
    <r>
      <t>F396</t>
    </r>
  </si>
  <si>
    <r>
      <t>F264</t>
    </r>
  </si>
  <si>
    <r>
      <t>F397</t>
    </r>
  </si>
  <si>
    <r>
      <t>F265</t>
    </r>
  </si>
  <si>
    <r>
      <t>F398</t>
    </r>
  </si>
  <si>
    <r>
      <t>F266</t>
    </r>
  </si>
  <si>
    <r>
      <t>F399</t>
    </r>
  </si>
  <si>
    <r>
      <t>F267</t>
    </r>
  </si>
  <si>
    <r>
      <t>F400</t>
    </r>
  </si>
  <si>
    <r>
      <t>F268</t>
    </r>
  </si>
  <si>
    <r>
      <t>F401</t>
    </r>
  </si>
  <si>
    <r>
      <t>F269</t>
    </r>
  </si>
  <si>
    <r>
      <t>F402</t>
    </r>
  </si>
  <si>
    <r>
      <t>F270</t>
    </r>
  </si>
  <si>
    <r>
      <t>F403</t>
    </r>
  </si>
  <si>
    <r>
      <t>F271</t>
    </r>
  </si>
  <si>
    <r>
      <t>F404</t>
    </r>
  </si>
  <si>
    <r>
      <t>F272</t>
    </r>
  </si>
  <si>
    <r>
      <t>F405</t>
    </r>
  </si>
  <si>
    <r>
      <t>F273</t>
    </r>
  </si>
  <si>
    <r>
      <t>F406</t>
    </r>
  </si>
  <si>
    <r>
      <t>F274</t>
    </r>
  </si>
  <si>
    <r>
      <t>F407</t>
    </r>
  </si>
  <si>
    <r>
      <t>F275</t>
    </r>
  </si>
  <si>
    <r>
      <t>F408</t>
    </r>
  </si>
  <si>
    <r>
      <t>F276</t>
    </r>
  </si>
  <si>
    <r>
      <t>F409</t>
    </r>
  </si>
  <si>
    <r>
      <t>F277</t>
    </r>
  </si>
  <si>
    <r>
      <t>F410</t>
    </r>
  </si>
  <si>
    <r>
      <t>F278</t>
    </r>
  </si>
  <si>
    <r>
      <t>F411</t>
    </r>
  </si>
  <si>
    <r>
      <t>F279</t>
    </r>
  </si>
  <si>
    <r>
      <t>F412</t>
    </r>
  </si>
  <si>
    <r>
      <t>F280</t>
    </r>
  </si>
  <si>
    <r>
      <t>F413</t>
    </r>
  </si>
  <si>
    <r>
      <t>F281</t>
    </r>
  </si>
  <si>
    <r>
      <t>F414</t>
    </r>
  </si>
  <si>
    <r>
      <t>F282</t>
    </r>
  </si>
  <si>
    <r>
      <t>F415</t>
    </r>
  </si>
  <si>
    <r>
      <t>F283</t>
    </r>
  </si>
  <si>
    <r>
      <t>F416</t>
    </r>
  </si>
  <si>
    <r>
      <t>F284</t>
    </r>
  </si>
  <si>
    <r>
      <t>F417</t>
    </r>
  </si>
  <si>
    <r>
      <t>F285</t>
    </r>
  </si>
  <si>
    <r>
      <t>F418</t>
    </r>
  </si>
  <si>
    <t>〒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</si>
  <si>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</si>
  <si>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</si>
  <si>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</si>
  <si>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</si>
  <si>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</si>
  <si>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</si>
  <si>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</si>
  <si>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</si>
  <si>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</si>
  <si>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</si>
  <si>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</si>
  <si>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コーチ</t>
  </si>
  <si>
    <t>マネージャー</t>
  </si>
  <si>
    <t>メンバー</t>
  </si>
  <si>
    <t>ポジション</t>
  </si>
  <si>
    <t>提出先
FAX　
MAIL
　　      　宛</t>
  </si>
  <si>
    <t>(NPO) 山形県サッカー協会　Y３リーグ　</t>
  </si>
  <si>
    <t>山形県サッカー協会　置賜エリアＹ３リーグ（Ｕ－15）参加申し込み書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</si>
  <si>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</si>
  <si>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</si>
  <si>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</si>
  <si>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</si>
  <si>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</si>
  <si>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</si>
  <si>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</si>
  <si>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</si>
  <si>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</si>
  <si>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</si>
  <si>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</si>
  <si>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</si>
  <si>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</si>
  <si>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</si>
  <si>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</si>
  <si>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</si>
  <si>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</si>
  <si>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</si>
  <si>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</si>
  <si>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</si>
  <si>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</si>
  <si>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</si>
  <si>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</si>
  <si>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</si>
  <si>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</si>
  <si>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</si>
  <si>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</si>
  <si>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</si>
  <si>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</si>
  <si>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</si>
  <si>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</si>
  <si>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</si>
  <si>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</si>
  <si>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</si>
  <si>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</si>
  <si>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</si>
  <si>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</si>
  <si>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</si>
  <si>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</si>
  <si>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</si>
  <si>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</si>
  <si>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</si>
  <si>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</si>
  <si>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</si>
  <si>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</si>
  <si>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</si>
  <si>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</si>
  <si>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</si>
  <si>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</si>
  <si>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</si>
  <si>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</si>
  <si>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</si>
  <si>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</si>
  <si>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</si>
  <si>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</si>
  <si>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</si>
  <si>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</si>
  <si>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</si>
  <si>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</si>
  <si>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</si>
  <si>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</si>
  <si>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</si>
  <si>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</si>
  <si>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</si>
  <si>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</si>
  <si>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</si>
  <si>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</si>
  <si>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</si>
  <si>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</si>
  <si>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</si>
  <si>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</si>
  <si>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</si>
  <si>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</si>
  <si>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</si>
  <si>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</si>
  <si>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</si>
  <si>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</si>
  <si>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</si>
  <si>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</si>
  <si>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</si>
  <si>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</si>
  <si>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</si>
  <si>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</si>
  <si>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</si>
  <si>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G125</t>
  </si>
  <si>
    <t>G126</t>
  </si>
  <si>
    <t>G127</t>
  </si>
  <si>
    <t>G128</t>
  </si>
  <si>
    <t>G129</t>
  </si>
  <si>
    <t>G130</t>
  </si>
  <si>
    <t>G131</t>
  </si>
  <si>
    <t>G132</t>
  </si>
  <si>
    <t>G133</t>
  </si>
  <si>
    <t>G134</t>
  </si>
  <si>
    <t>G135</t>
  </si>
  <si>
    <t>G136</t>
  </si>
  <si>
    <t>G137</t>
  </si>
  <si>
    <t>G138</t>
  </si>
  <si>
    <t>G139</t>
  </si>
  <si>
    <t>G140</t>
  </si>
  <si>
    <t>G141</t>
  </si>
  <si>
    <t>G142</t>
  </si>
  <si>
    <t>G143</t>
  </si>
  <si>
    <t>G144</t>
  </si>
  <si>
    <t>G145</t>
  </si>
  <si>
    <t>G146</t>
  </si>
  <si>
    <t>G147</t>
  </si>
  <si>
    <t>G148</t>
  </si>
  <si>
    <t>G149</t>
  </si>
  <si>
    <t>G150</t>
  </si>
  <si>
    <t>G151</t>
  </si>
  <si>
    <t>G152</t>
  </si>
  <si>
    <t>G153</t>
  </si>
  <si>
    <t>G154</t>
  </si>
  <si>
    <t>G155</t>
  </si>
  <si>
    <t>G156</t>
  </si>
  <si>
    <t>G157</t>
  </si>
  <si>
    <t>G158</t>
  </si>
  <si>
    <t>G159</t>
  </si>
  <si>
    <t>G160</t>
  </si>
  <si>
    <t>G161</t>
  </si>
  <si>
    <t>G162</t>
  </si>
  <si>
    <t>G163</t>
  </si>
  <si>
    <t>G164</t>
  </si>
  <si>
    <t>G165</t>
  </si>
  <si>
    <t>G166</t>
  </si>
  <si>
    <t>G167</t>
  </si>
  <si>
    <t>G168</t>
  </si>
  <si>
    <t>G169</t>
  </si>
  <si>
    <t>G170</t>
  </si>
  <si>
    <t>G171</t>
  </si>
  <si>
    <t>G172</t>
  </si>
  <si>
    <t>G173</t>
  </si>
  <si>
    <t>G174</t>
  </si>
  <si>
    <t>G175</t>
  </si>
  <si>
    <t>G176</t>
  </si>
  <si>
    <t>G177</t>
  </si>
  <si>
    <t>G178</t>
  </si>
  <si>
    <t>G179</t>
  </si>
  <si>
    <t>G180</t>
  </si>
  <si>
    <t>G181</t>
  </si>
  <si>
    <t>G182</t>
  </si>
  <si>
    <t>G183</t>
  </si>
  <si>
    <t>G184</t>
  </si>
  <si>
    <t>G185</t>
  </si>
  <si>
    <t>G186</t>
  </si>
  <si>
    <t>G187</t>
  </si>
  <si>
    <t>G188</t>
  </si>
  <si>
    <t>G189</t>
  </si>
  <si>
    <t>G190</t>
  </si>
  <si>
    <t>G191</t>
  </si>
  <si>
    <t>G192</t>
  </si>
  <si>
    <t>G193</t>
  </si>
  <si>
    <t>G194</t>
  </si>
  <si>
    <t>G195</t>
  </si>
  <si>
    <t>G196</t>
  </si>
  <si>
    <t>G197</t>
  </si>
  <si>
    <t>G198</t>
  </si>
  <si>
    <t>G199</t>
  </si>
  <si>
    <t>G200</t>
  </si>
  <si>
    <t>G201</t>
  </si>
  <si>
    <t>G202</t>
  </si>
  <si>
    <t>G203</t>
  </si>
  <si>
    <t>G204</t>
  </si>
  <si>
    <t>G205</t>
  </si>
  <si>
    <t>G206</t>
  </si>
  <si>
    <t>G207</t>
  </si>
  <si>
    <t>G208</t>
  </si>
  <si>
    <t>G209</t>
  </si>
  <si>
    <t>G210</t>
  </si>
  <si>
    <t>G211</t>
  </si>
  <si>
    <t>G212</t>
  </si>
  <si>
    <t>G213</t>
  </si>
  <si>
    <t>G214</t>
  </si>
  <si>
    <t>G215</t>
  </si>
  <si>
    <t>G216</t>
  </si>
  <si>
    <t>G217</t>
  </si>
  <si>
    <t>G218</t>
  </si>
  <si>
    <t>G219</t>
  </si>
  <si>
    <t>G220</t>
  </si>
  <si>
    <t>G221</t>
  </si>
  <si>
    <t>G222</t>
  </si>
  <si>
    <t>G223</t>
  </si>
  <si>
    <t>G224</t>
  </si>
  <si>
    <t>G225</t>
  </si>
  <si>
    <t>G226</t>
  </si>
  <si>
    <t>G227</t>
  </si>
  <si>
    <t>G228</t>
  </si>
  <si>
    <t>G229</t>
  </si>
  <si>
    <t>G230</t>
  </si>
  <si>
    <t>G231</t>
  </si>
  <si>
    <t>G232</t>
  </si>
  <si>
    <t>G233</t>
  </si>
  <si>
    <t>G234</t>
  </si>
  <si>
    <t>G235</t>
  </si>
  <si>
    <t>G236</t>
  </si>
  <si>
    <t>G237</t>
  </si>
  <si>
    <t>G238</t>
  </si>
  <si>
    <t>G239</t>
  </si>
  <si>
    <t>G240</t>
  </si>
  <si>
    <t>G241</t>
  </si>
  <si>
    <t>G242</t>
  </si>
  <si>
    <t>G243</t>
  </si>
  <si>
    <t>G244</t>
  </si>
  <si>
    <t>G245</t>
  </si>
  <si>
    <t>G246</t>
  </si>
  <si>
    <t>G247</t>
  </si>
  <si>
    <t>G248</t>
  </si>
  <si>
    <t>G249</t>
  </si>
  <si>
    <t>G250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</si>
  <si>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</si>
  <si>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</si>
  <si>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</si>
  <si>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</si>
  <si>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</si>
  <si>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</si>
  <si>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</si>
  <si>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</si>
  <si>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</si>
  <si>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</si>
  <si>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</si>
  <si>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</si>
  <si>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</si>
  <si>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</si>
  <si>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</si>
  <si>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G266</t>
  </si>
  <si>
    <t>G267</t>
  </si>
  <si>
    <t>G268</t>
  </si>
  <si>
    <t>G269</t>
  </si>
  <si>
    <t>G270</t>
  </si>
  <si>
    <t>G271</t>
  </si>
  <si>
    <t>G272</t>
  </si>
  <si>
    <t>G273</t>
  </si>
  <si>
    <t>G274</t>
  </si>
  <si>
    <t>G275</t>
  </si>
  <si>
    <t>G276</t>
  </si>
  <si>
    <t>G277</t>
  </si>
  <si>
    <t>G278</t>
  </si>
  <si>
    <t>G279</t>
  </si>
  <si>
    <t>G280</t>
  </si>
  <si>
    <t>G281</t>
  </si>
  <si>
    <t>G282</t>
  </si>
  <si>
    <t>G283</t>
  </si>
  <si>
    <t>G284</t>
  </si>
  <si>
    <t>G285</t>
  </si>
  <si>
    <t>G286</t>
  </si>
  <si>
    <t>G287</t>
  </si>
  <si>
    <t>G288</t>
  </si>
  <si>
    <t>G289</t>
  </si>
  <si>
    <t>G290</t>
  </si>
  <si>
    <t>G291</t>
  </si>
  <si>
    <t>G292</t>
  </si>
  <si>
    <t>G293</t>
  </si>
  <si>
    <t>G294</t>
  </si>
  <si>
    <t>G295</t>
  </si>
  <si>
    <t>G296</t>
  </si>
  <si>
    <t>G297</t>
  </si>
  <si>
    <t>G298</t>
  </si>
  <si>
    <t>G299</t>
  </si>
  <si>
    <t>G300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</si>
  <si>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</si>
  <si>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</si>
  <si>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</si>
  <si>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</si>
  <si>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</si>
  <si>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</si>
  <si>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</si>
  <si>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</si>
  <si>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</si>
  <si>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</si>
  <si>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</si>
  <si>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</si>
  <si>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</si>
  <si>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</si>
  <si>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</si>
  <si>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</si>
  <si>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</si>
  <si>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</si>
  <si>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</si>
  <si>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</si>
  <si>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</si>
  <si>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</si>
  <si>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</si>
  <si>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</si>
  <si>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</si>
  <si>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</si>
  <si>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</si>
  <si>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</si>
  <si>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</si>
  <si>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</si>
  <si>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</si>
  <si>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</si>
  <si>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</si>
  <si>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</si>
  <si>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G335</t>
  </si>
  <si>
    <t>G336</t>
  </si>
  <si>
    <t>G337</t>
  </si>
  <si>
    <t>G338</t>
  </si>
  <si>
    <t>G339</t>
  </si>
  <si>
    <t>G340</t>
  </si>
  <si>
    <t>G341</t>
  </si>
  <si>
    <t>G342</t>
  </si>
  <si>
    <t>G343</t>
  </si>
  <si>
    <t>G344</t>
  </si>
  <si>
    <t>G345</t>
  </si>
  <si>
    <t>G346</t>
  </si>
  <si>
    <t>G347</t>
  </si>
  <si>
    <t>G348</t>
  </si>
  <si>
    <t>G349</t>
  </si>
  <si>
    <t>G350</t>
  </si>
  <si>
    <t>G351</t>
  </si>
  <si>
    <t>G352</t>
  </si>
  <si>
    <t>G353</t>
  </si>
  <si>
    <t>G354</t>
  </si>
  <si>
    <t>G355</t>
  </si>
  <si>
    <t>G356</t>
  </si>
  <si>
    <t>G357</t>
  </si>
  <si>
    <t>G358</t>
  </si>
  <si>
    <t>G359</t>
  </si>
  <si>
    <t>G360</t>
  </si>
  <si>
    <t>G361</t>
  </si>
  <si>
    <t>G362</t>
  </si>
  <si>
    <t>G363</t>
  </si>
  <si>
    <t>G364</t>
  </si>
  <si>
    <t>G365</t>
  </si>
  <si>
    <t>G366</t>
  </si>
  <si>
    <t>G367</t>
  </si>
  <si>
    <t>G368</t>
  </si>
  <si>
    <t>G369</t>
  </si>
  <si>
    <t>G370</t>
  </si>
  <si>
    <t>G371</t>
  </si>
  <si>
    <t>G372</t>
  </si>
  <si>
    <t>G373</t>
  </si>
  <si>
    <t>G374</t>
  </si>
  <si>
    <t>G375</t>
  </si>
  <si>
    <t>G376</t>
  </si>
  <si>
    <t>G377</t>
  </si>
  <si>
    <t>G378</t>
  </si>
  <si>
    <t>G379</t>
  </si>
  <si>
    <t>G380</t>
  </si>
  <si>
    <t>G381</t>
  </si>
  <si>
    <t>G382</t>
  </si>
  <si>
    <t>G383</t>
  </si>
  <si>
    <t>G384</t>
  </si>
  <si>
    <t>G385</t>
  </si>
  <si>
    <t>G386</t>
  </si>
  <si>
    <t>G387</t>
  </si>
  <si>
    <t>G388</t>
  </si>
  <si>
    <t>G389</t>
  </si>
  <si>
    <t>G390</t>
  </si>
  <si>
    <t>G391</t>
  </si>
  <si>
    <t>G392</t>
  </si>
  <si>
    <t>G393</t>
  </si>
  <si>
    <t>G394</t>
  </si>
  <si>
    <t>G395</t>
  </si>
  <si>
    <t>G396</t>
  </si>
  <si>
    <t>G397</t>
  </si>
  <si>
    <t>G398</t>
  </si>
  <si>
    <t>G399</t>
  </si>
  <si>
    <t>G400</t>
  </si>
  <si>
    <t>G401</t>
  </si>
  <si>
    <t>G402</t>
  </si>
  <si>
    <t>G403</t>
  </si>
  <si>
    <t>G404</t>
  </si>
  <si>
    <t>G405</t>
  </si>
  <si>
    <t>G406</t>
  </si>
  <si>
    <t>G407</t>
  </si>
  <si>
    <t>G408</t>
  </si>
  <si>
    <t>G409</t>
  </si>
  <si>
    <t>G410</t>
  </si>
  <si>
    <t>G411</t>
  </si>
  <si>
    <t>G412</t>
  </si>
  <si>
    <t>G413</t>
  </si>
  <si>
    <t>G414</t>
  </si>
  <si>
    <t>G415</t>
  </si>
  <si>
    <t>G416</t>
  </si>
  <si>
    <t>G417</t>
  </si>
  <si>
    <t>G418</t>
  </si>
  <si>
    <t>〒</t>
  </si>
  <si>
    <t>TEL</t>
  </si>
  <si>
    <t>E-mail</t>
  </si>
  <si>
    <t>FAX</t>
  </si>
  <si>
    <t>ユニフォーム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</si>
  <si>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</si>
  <si>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</si>
  <si>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</si>
  <si>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</si>
  <si>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</si>
  <si>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</si>
  <si>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</si>
  <si>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</si>
  <si>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</si>
  <si>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</si>
  <si>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</si>
  <si>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</si>
  <si>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コーチ</t>
  </si>
  <si>
    <t>マネージャー</t>
  </si>
  <si>
    <t>メンバー</t>
  </si>
  <si>
    <t>ポジション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</si>
  <si>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</si>
  <si>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</si>
  <si>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</si>
  <si>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</si>
  <si>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</si>
  <si>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</si>
  <si>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</si>
  <si>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</si>
  <si>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</si>
  <si>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</si>
  <si>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</si>
  <si>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</si>
  <si>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</si>
  <si>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</si>
  <si>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</si>
  <si>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</si>
  <si>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</si>
  <si>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</si>
  <si>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</si>
  <si>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</si>
  <si>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</si>
  <si>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</si>
  <si>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</si>
  <si>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</si>
  <si>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</si>
  <si>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</si>
  <si>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</si>
  <si>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</si>
  <si>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</si>
  <si>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</si>
  <si>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</si>
  <si>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</si>
  <si>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</si>
  <si>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</si>
  <si>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</si>
  <si>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</si>
  <si>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</si>
  <si>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</si>
  <si>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</si>
  <si>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</si>
  <si>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</si>
  <si>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</si>
  <si>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</si>
  <si>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</si>
  <si>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</si>
  <si>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</si>
  <si>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</si>
  <si>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</si>
  <si>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</si>
  <si>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</si>
  <si>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</si>
  <si>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</si>
  <si>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</si>
  <si>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</si>
  <si>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</si>
  <si>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</si>
  <si>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</si>
  <si>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</si>
  <si>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</si>
  <si>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</si>
  <si>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</si>
  <si>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</si>
  <si>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</si>
  <si>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</si>
  <si>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</si>
  <si>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</si>
  <si>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</si>
  <si>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</si>
  <si>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</si>
  <si>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</si>
  <si>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</si>
  <si>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</si>
  <si>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</si>
  <si>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</si>
  <si>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</si>
  <si>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</si>
  <si>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</si>
  <si>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</si>
  <si>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</si>
  <si>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</si>
  <si>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</si>
  <si>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</si>
  <si>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</si>
  <si>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</si>
  <si>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</si>
  <si>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</si>
  <si>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</si>
  <si>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</si>
  <si>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</si>
  <si>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</si>
  <si>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</si>
  <si>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</si>
  <si>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</si>
  <si>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</si>
  <si>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</si>
  <si>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</si>
  <si>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</si>
  <si>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</si>
  <si>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</si>
  <si>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</si>
  <si>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</si>
  <si>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</si>
  <si>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</si>
  <si>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</si>
  <si>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</si>
  <si>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</si>
  <si>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</si>
  <si>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</si>
  <si>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</si>
  <si>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</si>
  <si>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</si>
  <si>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</si>
  <si>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</si>
  <si>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</si>
  <si>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</si>
  <si>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</si>
  <si>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</si>
  <si>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</si>
  <si>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</si>
  <si>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</si>
  <si>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</si>
  <si>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</si>
  <si>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</si>
  <si>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</si>
  <si>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</si>
  <si>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</si>
  <si>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</si>
  <si>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</si>
  <si>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</si>
  <si>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</si>
  <si>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</si>
  <si>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</si>
  <si>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</si>
  <si>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</si>
  <si>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</si>
  <si>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</si>
  <si>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</si>
  <si>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</si>
  <si>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</si>
  <si>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</si>
  <si>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</si>
  <si>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</si>
  <si>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</si>
  <si>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</si>
  <si>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</si>
  <si>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</si>
  <si>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</si>
  <si>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</si>
  <si>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</si>
  <si>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</si>
  <si>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</si>
  <si>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</si>
  <si>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</si>
  <si>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</si>
  <si>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</si>
  <si>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</si>
  <si>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</si>
  <si>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</si>
  <si>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</si>
  <si>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</si>
  <si>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</si>
  <si>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</si>
  <si>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</si>
  <si>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</si>
  <si>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</si>
  <si>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</si>
  <si>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</si>
  <si>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</si>
  <si>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team J</t>
  </si>
  <si>
    <t>team K</t>
  </si>
  <si>
    <t>team L</t>
  </si>
  <si>
    <t>team M</t>
  </si>
  <si>
    <t>team N</t>
  </si>
  <si>
    <t>team O</t>
  </si>
  <si>
    <t>team P</t>
  </si>
  <si>
    <t>team Q</t>
  </si>
  <si>
    <t>J20</t>
  </si>
  <si>
    <t>J153</t>
  </si>
  <si>
    <t>J286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</si>
  <si>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</si>
  <si>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</si>
  <si>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</si>
  <si>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</si>
  <si>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</si>
  <si>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</si>
  <si>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</si>
  <si>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</si>
  <si>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</si>
  <si>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</si>
  <si>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</si>
  <si>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</si>
  <si>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</si>
  <si>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</si>
  <si>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</si>
  <si>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</si>
  <si>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</si>
  <si>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</si>
  <si>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</si>
  <si>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</si>
  <si>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</si>
  <si>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</si>
  <si>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</si>
  <si>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</si>
  <si>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</si>
  <si>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</si>
  <si>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</si>
  <si>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</si>
  <si>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</si>
  <si>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</si>
  <si>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</si>
  <si>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</si>
  <si>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</si>
  <si>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</si>
  <si>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</si>
  <si>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</si>
  <si>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</si>
  <si>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</si>
  <si>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</si>
  <si>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</si>
  <si>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</si>
  <si>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</si>
  <si>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</si>
  <si>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</si>
  <si>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</si>
  <si>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</si>
  <si>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</si>
  <si>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</si>
  <si>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</si>
  <si>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</si>
  <si>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</si>
  <si>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</si>
  <si>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</si>
  <si>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</si>
  <si>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</si>
  <si>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</si>
  <si>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</si>
  <si>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</si>
  <si>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</si>
  <si>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</si>
  <si>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</si>
  <si>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</si>
  <si>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</si>
  <si>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</si>
  <si>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</si>
  <si>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</si>
  <si>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</si>
  <si>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</si>
  <si>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</si>
  <si>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</si>
  <si>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</si>
  <si>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</si>
  <si>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</si>
  <si>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</si>
  <si>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</si>
  <si>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</si>
  <si>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</si>
  <si>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</si>
  <si>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</si>
  <si>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</si>
  <si>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</si>
  <si>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</si>
  <si>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</si>
  <si>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</si>
  <si>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</si>
  <si>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</si>
  <si>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</si>
  <si>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</si>
  <si>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</si>
  <si>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</si>
  <si>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</si>
  <si>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</si>
  <si>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</si>
  <si>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</si>
  <si>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</si>
  <si>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</si>
  <si>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</si>
  <si>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</si>
  <si>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</si>
  <si>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</si>
  <si>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</si>
  <si>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</si>
  <si>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</si>
  <si>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</si>
  <si>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</si>
  <si>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</si>
  <si>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</si>
  <si>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</si>
  <si>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</si>
  <si>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</si>
  <si>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</si>
  <si>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</si>
  <si>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</si>
  <si>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</si>
  <si>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</si>
  <si>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</si>
  <si>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</si>
  <si>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J138</t>
  </si>
  <si>
    <t>J139</t>
  </si>
  <si>
    <t>J140</t>
  </si>
  <si>
    <t>J141</t>
  </si>
  <si>
    <t>J142</t>
  </si>
  <si>
    <t>J143</t>
  </si>
  <si>
    <t>J144</t>
  </si>
  <si>
    <t>J145</t>
  </si>
  <si>
    <t>J146</t>
  </si>
  <si>
    <t>J147</t>
  </si>
  <si>
    <t>J148</t>
  </si>
  <si>
    <t>J149</t>
  </si>
  <si>
    <t>J150</t>
  </si>
  <si>
    <t>J151</t>
  </si>
  <si>
    <t>J152</t>
  </si>
  <si>
    <t>J154</t>
  </si>
  <si>
    <t>J155</t>
  </si>
  <si>
    <t>J156</t>
  </si>
  <si>
    <t>J157</t>
  </si>
  <si>
    <t>J158</t>
  </si>
  <si>
    <t>J159</t>
  </si>
  <si>
    <t>J160</t>
  </si>
  <si>
    <t>J161</t>
  </si>
  <si>
    <t>J162</t>
  </si>
  <si>
    <t>J163</t>
  </si>
  <si>
    <t>J164</t>
  </si>
  <si>
    <t>J165</t>
  </si>
  <si>
    <t>J166</t>
  </si>
  <si>
    <t>J167</t>
  </si>
  <si>
    <t>J168</t>
  </si>
  <si>
    <t>J169</t>
  </si>
  <si>
    <t>J170</t>
  </si>
  <si>
    <t>J171</t>
  </si>
  <si>
    <t>J172</t>
  </si>
  <si>
    <t>J173</t>
  </si>
  <si>
    <t>J174</t>
  </si>
  <si>
    <t>J175</t>
  </si>
  <si>
    <t>J176</t>
  </si>
  <si>
    <t>J177</t>
  </si>
  <si>
    <t>J178</t>
  </si>
  <si>
    <t>J179</t>
  </si>
  <si>
    <t>J180</t>
  </si>
  <si>
    <t>J181</t>
  </si>
  <si>
    <t>J182</t>
  </si>
  <si>
    <t>J183</t>
  </si>
  <si>
    <t>J184</t>
  </si>
  <si>
    <t>J185</t>
  </si>
  <si>
    <t>J186</t>
  </si>
  <si>
    <t>J187</t>
  </si>
  <si>
    <t>J188</t>
  </si>
  <si>
    <t>J189</t>
  </si>
  <si>
    <t>J190</t>
  </si>
  <si>
    <t>J191</t>
  </si>
  <si>
    <t>J192</t>
  </si>
  <si>
    <t>J193</t>
  </si>
  <si>
    <t>J194</t>
  </si>
  <si>
    <t>J195</t>
  </si>
  <si>
    <t>J196</t>
  </si>
  <si>
    <t>J197</t>
  </si>
  <si>
    <t>J198</t>
  </si>
  <si>
    <t>J199</t>
  </si>
  <si>
    <t>J200</t>
  </si>
  <si>
    <t>J201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</si>
  <si>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</si>
  <si>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</si>
  <si>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</si>
  <si>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</si>
  <si>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</si>
  <si>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</si>
  <si>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</si>
  <si>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</si>
  <si>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</si>
  <si>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</si>
  <si>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</si>
  <si>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</si>
  <si>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</si>
  <si>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</si>
  <si>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</si>
  <si>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</si>
  <si>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</si>
  <si>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</si>
  <si>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</si>
  <si>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</si>
  <si>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</si>
  <si>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</si>
  <si>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</si>
  <si>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</si>
  <si>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</si>
  <si>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</si>
  <si>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</si>
  <si>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</si>
  <si>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</si>
  <si>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</si>
  <si>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J232</t>
  </si>
  <si>
    <t>J233</t>
  </si>
  <si>
    <t>J234</t>
  </si>
  <si>
    <t>J235</t>
  </si>
  <si>
    <t>J236</t>
  </si>
  <si>
    <t>J237</t>
  </si>
  <si>
    <t>J238</t>
  </si>
  <si>
    <t>J239</t>
  </si>
  <si>
    <t>J240</t>
  </si>
  <si>
    <t>J241</t>
  </si>
  <si>
    <t>J242</t>
  </si>
  <si>
    <t>J243</t>
  </si>
  <si>
    <t>J244</t>
  </si>
  <si>
    <t>J245</t>
  </si>
  <si>
    <t>J246</t>
  </si>
  <si>
    <t>J247</t>
  </si>
  <si>
    <t>J248</t>
  </si>
  <si>
    <t>J249</t>
  </si>
  <si>
    <t>J250</t>
  </si>
  <si>
    <t>J251</t>
  </si>
  <si>
    <t>J252</t>
  </si>
  <si>
    <t>J253</t>
  </si>
  <si>
    <t>J254</t>
  </si>
  <si>
    <t>J255</t>
  </si>
  <si>
    <t>J256</t>
  </si>
  <si>
    <t>J257</t>
  </si>
  <si>
    <t>J258</t>
  </si>
  <si>
    <t>J259</t>
  </si>
  <si>
    <t>J260</t>
  </si>
  <si>
    <t>J261</t>
  </si>
  <si>
    <t>J262</t>
  </si>
  <si>
    <t>J263</t>
  </si>
  <si>
    <t>J264</t>
  </si>
  <si>
    <t>J265</t>
  </si>
  <si>
    <t>J266</t>
  </si>
  <si>
    <t>J267</t>
  </si>
  <si>
    <t>J268</t>
  </si>
  <si>
    <t>J269</t>
  </si>
  <si>
    <t>J270</t>
  </si>
  <si>
    <t>J271</t>
  </si>
  <si>
    <t>J272</t>
  </si>
  <si>
    <t>J273</t>
  </si>
  <si>
    <t>J274</t>
  </si>
  <si>
    <t>J275</t>
  </si>
  <si>
    <t>J276</t>
  </si>
  <si>
    <t>J277</t>
  </si>
  <si>
    <t>J278</t>
  </si>
  <si>
    <t>J279</t>
  </si>
  <si>
    <t>J280</t>
  </si>
  <si>
    <t>J281</t>
  </si>
  <si>
    <t>J282</t>
  </si>
  <si>
    <t>J283</t>
  </si>
  <si>
    <t>J284</t>
  </si>
  <si>
    <t>J285</t>
  </si>
  <si>
    <t>J287</t>
  </si>
  <si>
    <t>J288</t>
  </si>
  <si>
    <t>J289</t>
  </si>
  <si>
    <t>J290</t>
  </si>
  <si>
    <t>J291</t>
  </si>
  <si>
    <t>J292</t>
  </si>
  <si>
    <t>J293</t>
  </si>
  <si>
    <t>J294</t>
  </si>
  <si>
    <t>J295</t>
  </si>
  <si>
    <t>J296</t>
  </si>
  <si>
    <t>J297</t>
  </si>
  <si>
    <t>J298</t>
  </si>
  <si>
    <t>J299</t>
  </si>
  <si>
    <t>J300</t>
  </si>
  <si>
    <t>J301</t>
  </si>
  <si>
    <t>J302</t>
  </si>
  <si>
    <t>J303</t>
  </si>
  <si>
    <t>J304</t>
  </si>
  <si>
    <t>J305</t>
  </si>
  <si>
    <t>J306</t>
  </si>
  <si>
    <t>J307</t>
  </si>
  <si>
    <t>J308</t>
  </si>
  <si>
    <t>J309</t>
  </si>
  <si>
    <t>J310</t>
  </si>
  <si>
    <t>J311</t>
  </si>
  <si>
    <t>J312</t>
  </si>
  <si>
    <t>J313</t>
  </si>
  <si>
    <t>J314</t>
  </si>
  <si>
    <t>J315</t>
  </si>
  <si>
    <t>J316</t>
  </si>
  <si>
    <t>J317</t>
  </si>
  <si>
    <t>J318</t>
  </si>
  <si>
    <t>J319</t>
  </si>
  <si>
    <t>J320</t>
  </si>
  <si>
    <t>J321</t>
  </si>
  <si>
    <t>J322</t>
  </si>
  <si>
    <t>J323</t>
  </si>
  <si>
    <t>J324</t>
  </si>
  <si>
    <t>J325</t>
  </si>
  <si>
    <t>J326</t>
  </si>
  <si>
    <t>J327</t>
  </si>
  <si>
    <t>J328</t>
  </si>
  <si>
    <t>J329</t>
  </si>
  <si>
    <t>J330</t>
  </si>
  <si>
    <t>J331</t>
  </si>
  <si>
    <t>J332</t>
  </si>
  <si>
    <t>J333</t>
  </si>
  <si>
    <t>J334</t>
  </si>
  <si>
    <t>J335</t>
  </si>
  <si>
    <t>J336</t>
  </si>
  <si>
    <t>J337</t>
  </si>
  <si>
    <t>J338</t>
  </si>
  <si>
    <t>J339</t>
  </si>
  <si>
    <t>J340</t>
  </si>
  <si>
    <t>J341</t>
  </si>
  <si>
    <t>J342</t>
  </si>
  <si>
    <t>J343</t>
  </si>
  <si>
    <t>J344</t>
  </si>
  <si>
    <t>J345</t>
  </si>
  <si>
    <t>J346</t>
  </si>
  <si>
    <t>J347</t>
  </si>
  <si>
    <t>J348</t>
  </si>
  <si>
    <t>J349</t>
  </si>
  <si>
    <t>J350</t>
  </si>
  <si>
    <t>J351</t>
  </si>
  <si>
    <t>J352</t>
  </si>
  <si>
    <t>J353</t>
  </si>
  <si>
    <t>J354</t>
  </si>
  <si>
    <t>J355</t>
  </si>
  <si>
    <t>J356</t>
  </si>
  <si>
    <t>J357</t>
  </si>
  <si>
    <t>J358</t>
  </si>
  <si>
    <t>J359</t>
  </si>
  <si>
    <t>J360</t>
  </si>
  <si>
    <t>J361</t>
  </si>
  <si>
    <t>J362</t>
  </si>
  <si>
    <t>J363</t>
  </si>
  <si>
    <t>J364</t>
  </si>
  <si>
    <t>J365</t>
  </si>
  <si>
    <t>J366</t>
  </si>
  <si>
    <t>J367</t>
  </si>
  <si>
    <t>J368</t>
  </si>
  <si>
    <t>J369</t>
  </si>
  <si>
    <t>J370</t>
  </si>
  <si>
    <t>J371</t>
  </si>
  <si>
    <t>J372</t>
  </si>
  <si>
    <t>J373</t>
  </si>
  <si>
    <t>J374</t>
  </si>
  <si>
    <t>J375</t>
  </si>
  <si>
    <t>J376</t>
  </si>
  <si>
    <t>J377</t>
  </si>
  <si>
    <t>J378</t>
  </si>
  <si>
    <t>J379</t>
  </si>
  <si>
    <t>J380</t>
  </si>
  <si>
    <t>J381</t>
  </si>
  <si>
    <t>J382</t>
  </si>
  <si>
    <t>J383</t>
  </si>
  <si>
    <t>J384</t>
  </si>
  <si>
    <t>J385</t>
  </si>
  <si>
    <t>J386</t>
  </si>
  <si>
    <t>J387</t>
  </si>
  <si>
    <t>J388</t>
  </si>
  <si>
    <t>J389</t>
  </si>
  <si>
    <t>J390</t>
  </si>
  <si>
    <t>J391</t>
  </si>
  <si>
    <t>J392</t>
  </si>
  <si>
    <t>J393</t>
  </si>
  <si>
    <t>J394</t>
  </si>
  <si>
    <t>J395</t>
  </si>
  <si>
    <t>J396</t>
  </si>
  <si>
    <t>J397</t>
  </si>
  <si>
    <t>J398</t>
  </si>
  <si>
    <t>J399</t>
  </si>
  <si>
    <t>J400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</si>
  <si>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</si>
  <si>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</si>
  <si>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</si>
  <si>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</si>
  <si>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</si>
  <si>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</si>
  <si>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</si>
  <si>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</si>
  <si>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</si>
  <si>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</si>
  <si>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</si>
  <si>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</si>
  <si>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</si>
  <si>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</si>
  <si>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</si>
  <si>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</si>
  <si>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</si>
  <si>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</si>
  <si>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K20</t>
  </si>
  <si>
    <t>K153</t>
  </si>
  <si>
    <t>K286</t>
  </si>
  <si>
    <t>K287</t>
  </si>
  <si>
    <t>K288</t>
  </si>
  <si>
    <t>K289</t>
  </si>
  <si>
    <t>K290</t>
  </si>
  <si>
    <t>K291</t>
  </si>
  <si>
    <t>K292</t>
  </si>
  <si>
    <t>K293</t>
  </si>
  <si>
    <t>K294</t>
  </si>
  <si>
    <t>K295</t>
  </si>
  <si>
    <t>K296</t>
  </si>
  <si>
    <t>K297</t>
  </si>
  <si>
    <t>K298</t>
  </si>
  <si>
    <t>K299</t>
  </si>
  <si>
    <t>K300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</si>
  <si>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</si>
  <si>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</si>
  <si>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</si>
  <si>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</si>
  <si>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</si>
  <si>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</si>
  <si>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</si>
  <si>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</si>
  <si>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</si>
  <si>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</si>
  <si>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K311</t>
  </si>
  <si>
    <t>K312</t>
  </si>
  <si>
    <t>K313</t>
  </si>
  <si>
    <t>K314</t>
  </si>
  <si>
    <t>K315</t>
  </si>
  <si>
    <t>K316</t>
  </si>
  <si>
    <t>K317</t>
  </si>
  <si>
    <t>K318</t>
  </si>
  <si>
    <t>K319</t>
  </si>
  <si>
    <t>K320</t>
  </si>
  <si>
    <t>K321</t>
  </si>
  <si>
    <t>K322</t>
  </si>
  <si>
    <t>K323</t>
  </si>
  <si>
    <t>K324</t>
  </si>
  <si>
    <t>K325</t>
  </si>
  <si>
    <t>K326</t>
  </si>
  <si>
    <t>K327</t>
  </si>
  <si>
    <t>K328</t>
  </si>
  <si>
    <t>K329</t>
  </si>
  <si>
    <t>K330</t>
  </si>
  <si>
    <t>K331</t>
  </si>
  <si>
    <t>K332</t>
  </si>
  <si>
    <t>K333</t>
  </si>
  <si>
    <t>K334</t>
  </si>
  <si>
    <t>K335</t>
  </si>
  <si>
    <t>K336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</si>
  <si>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</si>
  <si>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</si>
  <si>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</si>
  <si>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</si>
  <si>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</si>
  <si>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</si>
  <si>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</si>
  <si>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</si>
  <si>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</si>
  <si>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</si>
  <si>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</si>
  <si>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</si>
  <si>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</si>
  <si>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K350</t>
  </si>
  <si>
    <t>K351</t>
  </si>
  <si>
    <t>K352</t>
  </si>
  <si>
    <t>K353</t>
  </si>
  <si>
    <t>K354</t>
  </si>
  <si>
    <t>K355</t>
  </si>
  <si>
    <t>K356</t>
  </si>
  <si>
    <t>K357</t>
  </si>
  <si>
    <t>K358</t>
  </si>
  <si>
    <t>K359</t>
  </si>
  <si>
    <t>K360</t>
  </si>
  <si>
    <t>K361</t>
  </si>
  <si>
    <t>K362</t>
  </si>
  <si>
    <t>K363</t>
  </si>
  <si>
    <t>K364</t>
  </si>
  <si>
    <t>K365</t>
  </si>
  <si>
    <t>K366</t>
  </si>
  <si>
    <t>K367</t>
  </si>
  <si>
    <t>K368</t>
  </si>
  <si>
    <t>K369</t>
  </si>
  <si>
    <t>K370</t>
  </si>
  <si>
    <t>K371</t>
  </si>
  <si>
    <t>K372</t>
  </si>
  <si>
    <t>K373</t>
  </si>
  <si>
    <t>K374</t>
  </si>
  <si>
    <t>K375</t>
  </si>
  <si>
    <t>K376</t>
  </si>
  <si>
    <t>K377</t>
  </si>
  <si>
    <t>K378</t>
  </si>
  <si>
    <t>K379</t>
  </si>
  <si>
    <t>K380</t>
  </si>
  <si>
    <t>K381</t>
  </si>
  <si>
    <t>K382</t>
  </si>
  <si>
    <t>K383</t>
  </si>
  <si>
    <t>K384</t>
  </si>
  <si>
    <t>K385</t>
  </si>
  <si>
    <t>K386</t>
  </si>
  <si>
    <t>K387</t>
  </si>
  <si>
    <t>K388</t>
  </si>
  <si>
    <t>K389</t>
  </si>
  <si>
    <t>K390</t>
  </si>
  <si>
    <t>K391</t>
  </si>
  <si>
    <t>K392</t>
  </si>
  <si>
    <t>K393</t>
  </si>
  <si>
    <t>K394</t>
  </si>
  <si>
    <t>K395</t>
  </si>
  <si>
    <t>K396</t>
  </si>
  <si>
    <t>K397</t>
  </si>
  <si>
    <t>K398</t>
  </si>
  <si>
    <t>K399</t>
  </si>
  <si>
    <t>K400</t>
  </si>
  <si>
    <t>K401</t>
  </si>
  <si>
    <t>K402</t>
  </si>
  <si>
    <t>K403</t>
  </si>
  <si>
    <t>K404</t>
  </si>
  <si>
    <t>K405</t>
  </si>
  <si>
    <t>K406</t>
  </si>
  <si>
    <t>K407</t>
  </si>
  <si>
    <t>K408</t>
  </si>
  <si>
    <t>K409</t>
  </si>
  <si>
    <t>K410</t>
  </si>
  <si>
    <t>K411</t>
  </si>
  <si>
    <t>K412</t>
  </si>
  <si>
    <t>K413</t>
  </si>
  <si>
    <t>K414</t>
  </si>
  <si>
    <t>K415</t>
  </si>
  <si>
    <t>K416</t>
  </si>
  <si>
    <t>K417</t>
  </si>
  <si>
    <t>K418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</si>
  <si>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</si>
  <si>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</si>
  <si>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</si>
  <si>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</si>
  <si>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</si>
  <si>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</si>
  <si>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</si>
  <si>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</si>
  <si>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</si>
  <si>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</si>
  <si>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</si>
  <si>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</si>
  <si>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</si>
  <si>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</si>
  <si>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</si>
  <si>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</si>
  <si>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</si>
  <si>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</si>
  <si>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</si>
  <si>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</si>
  <si>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</si>
  <si>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</si>
  <si>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</si>
  <si>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</si>
  <si>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</si>
  <si>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</si>
  <si>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</si>
  <si>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</si>
  <si>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</si>
  <si>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</si>
  <si>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</si>
  <si>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</si>
  <si>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</si>
  <si>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</si>
  <si>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</si>
  <si>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</si>
  <si>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</si>
  <si>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</si>
  <si>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</si>
  <si>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</si>
  <si>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</si>
  <si>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</si>
  <si>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</si>
  <si>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</si>
  <si>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</si>
  <si>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</si>
  <si>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</si>
  <si>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</si>
  <si>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</si>
  <si>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</si>
  <si>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</si>
  <si>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</si>
  <si>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</si>
  <si>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</si>
  <si>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</si>
  <si>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</si>
  <si>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</si>
  <si>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</si>
  <si>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</si>
  <si>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</si>
  <si>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</si>
  <si>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</si>
  <si>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</si>
  <si>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</si>
  <si>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</si>
  <si>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</si>
  <si>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</si>
  <si>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</si>
  <si>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</si>
  <si>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</si>
  <si>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</si>
  <si>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</si>
  <si>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</si>
  <si>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</si>
  <si>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</si>
  <si>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</si>
  <si>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</si>
  <si>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</si>
  <si>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</si>
  <si>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</si>
  <si>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</si>
  <si>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</si>
  <si>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</si>
  <si>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</si>
  <si>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</si>
  <si>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</si>
  <si>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</si>
  <si>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</si>
  <si>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</si>
  <si>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</si>
  <si>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</si>
  <si>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</si>
  <si>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</si>
  <si>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</si>
  <si>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</si>
  <si>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</si>
  <si>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</si>
  <si>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</si>
  <si>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</si>
  <si>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</si>
  <si>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</si>
  <si>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</si>
  <si>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</si>
  <si>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</si>
  <si>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</si>
  <si>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</si>
  <si>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</si>
  <si>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</si>
  <si>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</si>
  <si>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</si>
  <si>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</si>
  <si>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</si>
  <si>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</si>
  <si>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</si>
  <si>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</si>
  <si>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</si>
  <si>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</si>
  <si>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</si>
  <si>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</si>
  <si>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</si>
  <si>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</si>
  <si>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</si>
  <si>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K276</t>
  </si>
  <si>
    <t>K277</t>
  </si>
  <si>
    <t>K278</t>
  </si>
  <si>
    <t>K279</t>
  </si>
  <si>
    <t>K280</t>
  </si>
  <si>
    <t>K281</t>
  </si>
  <si>
    <t>K282</t>
  </si>
  <si>
    <t>K283</t>
  </si>
  <si>
    <t>K284</t>
  </si>
  <si>
    <t>K285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</si>
  <si>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</si>
  <si>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</si>
  <si>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</si>
  <si>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</si>
  <si>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</si>
  <si>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</si>
  <si>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</si>
  <si>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</si>
  <si>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</si>
  <si>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</si>
  <si>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</si>
  <si>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</si>
  <si>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</si>
  <si>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</si>
  <si>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</si>
  <si>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</si>
  <si>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</si>
  <si>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</si>
  <si>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</si>
  <si>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</si>
  <si>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</si>
  <si>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</si>
  <si>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</si>
  <si>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</si>
  <si>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</si>
  <si>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</si>
  <si>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</si>
  <si>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</si>
  <si>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</si>
  <si>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</si>
  <si>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</si>
  <si>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</si>
  <si>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</si>
  <si>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</si>
  <si>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</si>
  <si>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</si>
  <si>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</si>
  <si>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</si>
  <si>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</si>
  <si>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</si>
  <si>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</si>
  <si>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</si>
  <si>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</si>
  <si>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</si>
  <si>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</si>
  <si>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</si>
  <si>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</si>
  <si>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</si>
  <si>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</si>
  <si>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</si>
  <si>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</si>
  <si>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</si>
  <si>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</si>
  <si>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</si>
  <si>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</si>
  <si>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</si>
  <si>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</si>
  <si>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</si>
  <si>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</si>
  <si>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</si>
  <si>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</si>
  <si>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</si>
  <si>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</si>
  <si>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</si>
  <si>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</si>
  <si>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</si>
  <si>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</si>
  <si>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</si>
  <si>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</si>
  <si>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</si>
  <si>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</si>
  <si>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</si>
  <si>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</si>
  <si>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</si>
  <si>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</si>
  <si>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</si>
  <si>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</si>
  <si>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</si>
  <si>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</si>
  <si>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</si>
  <si>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</si>
  <si>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</si>
  <si>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</si>
  <si>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</si>
  <si>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</si>
  <si>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</si>
  <si>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</si>
  <si>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</si>
  <si>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</si>
  <si>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</si>
  <si>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</si>
  <si>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</si>
  <si>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</si>
  <si>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</si>
  <si>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</si>
  <si>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</si>
  <si>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</si>
  <si>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</si>
  <si>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</si>
  <si>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</si>
  <si>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</si>
  <si>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</si>
  <si>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</si>
  <si>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</si>
  <si>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</si>
  <si>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</si>
  <si>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</si>
  <si>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</si>
  <si>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</si>
  <si>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</si>
  <si>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</si>
  <si>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</si>
  <si>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</si>
  <si>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</si>
  <si>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</si>
  <si>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</si>
  <si>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</si>
  <si>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</si>
  <si>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</si>
  <si>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</si>
  <si>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</si>
  <si>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</si>
  <si>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</si>
  <si>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</si>
  <si>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</si>
  <si>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</si>
  <si>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</si>
  <si>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</si>
  <si>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</si>
  <si>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</si>
  <si>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</si>
  <si>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</si>
  <si>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L20</t>
  </si>
  <si>
    <t>L153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</si>
  <si>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</si>
  <si>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</si>
  <si>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</si>
  <si>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</si>
  <si>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</si>
  <si>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</si>
  <si>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</si>
  <si>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</si>
  <si>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</si>
  <si>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</si>
  <si>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</si>
  <si>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</si>
  <si>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</si>
  <si>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</si>
  <si>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</si>
  <si>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</si>
  <si>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</si>
  <si>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</si>
  <si>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</si>
  <si>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</si>
  <si>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</si>
  <si>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</si>
  <si>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</si>
  <si>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</si>
  <si>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</si>
  <si>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</si>
  <si>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</si>
  <si>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</si>
  <si>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</si>
  <si>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</si>
  <si>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</si>
  <si>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</si>
  <si>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</si>
  <si>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</si>
  <si>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</si>
  <si>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</si>
  <si>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</si>
  <si>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</si>
  <si>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</si>
  <si>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</si>
  <si>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</si>
  <si>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</si>
  <si>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</si>
  <si>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</si>
  <si>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</si>
  <si>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</si>
  <si>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</si>
  <si>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</si>
  <si>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</si>
  <si>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</si>
  <si>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L336</t>
  </si>
  <si>
    <t>L337</t>
  </si>
  <si>
    <t>L338</t>
  </si>
  <si>
    <t>L339</t>
  </si>
  <si>
    <t>L340</t>
  </si>
  <si>
    <t>L341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</si>
  <si>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</si>
  <si>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</si>
  <si>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</si>
  <si>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</si>
  <si>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</si>
  <si>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</si>
  <si>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</si>
  <si>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</si>
  <si>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</si>
  <si>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</si>
  <si>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</si>
  <si>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</si>
  <si>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</si>
  <si>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L355</t>
  </si>
  <si>
    <t>L356</t>
  </si>
  <si>
    <t>L357</t>
  </si>
  <si>
    <t>L358</t>
  </si>
  <si>
    <t>L359</t>
  </si>
  <si>
    <t>L360</t>
  </si>
  <si>
    <t>L361</t>
  </si>
  <si>
    <t>L362</t>
  </si>
  <si>
    <t>L363</t>
  </si>
  <si>
    <t>L364</t>
  </si>
  <si>
    <t>L365</t>
  </si>
  <si>
    <t>L366</t>
  </si>
  <si>
    <t>L367</t>
  </si>
  <si>
    <t>L368</t>
  </si>
  <si>
    <t>L369</t>
  </si>
  <si>
    <t>L370</t>
  </si>
  <si>
    <t>L371</t>
  </si>
  <si>
    <t>L372</t>
  </si>
  <si>
    <t>L373</t>
  </si>
  <si>
    <t>L374</t>
  </si>
  <si>
    <t>L375</t>
  </si>
  <si>
    <t>L376</t>
  </si>
  <si>
    <t>L377</t>
  </si>
  <si>
    <t>L378</t>
  </si>
  <si>
    <t>L379</t>
  </si>
  <si>
    <t>L380</t>
  </si>
  <si>
    <t>L381</t>
  </si>
  <si>
    <t>L382</t>
  </si>
  <si>
    <t>L383</t>
  </si>
  <si>
    <t>L384</t>
  </si>
  <si>
    <t>L385</t>
  </si>
  <si>
    <t>L386</t>
  </si>
  <si>
    <t>L387</t>
  </si>
  <si>
    <t>L388</t>
  </si>
  <si>
    <t>L389</t>
  </si>
  <si>
    <t>L390</t>
  </si>
  <si>
    <t>L391</t>
  </si>
  <si>
    <t>L392</t>
  </si>
  <si>
    <t>L393</t>
  </si>
  <si>
    <t>L394</t>
  </si>
  <si>
    <t>L395</t>
  </si>
  <si>
    <t>L396</t>
  </si>
  <si>
    <t>L397</t>
  </si>
  <si>
    <t>L398</t>
  </si>
  <si>
    <t>L399</t>
  </si>
  <si>
    <t>L400</t>
  </si>
  <si>
    <t>L401</t>
  </si>
  <si>
    <t>L402</t>
  </si>
  <si>
    <t>L403</t>
  </si>
  <si>
    <t>L404</t>
  </si>
  <si>
    <t>L405</t>
  </si>
  <si>
    <t>L406</t>
  </si>
  <si>
    <t>L407</t>
  </si>
  <si>
    <t>L408</t>
  </si>
  <si>
    <t>L409</t>
  </si>
  <si>
    <t>L410</t>
  </si>
  <si>
    <t>L411</t>
  </si>
  <si>
    <t>L412</t>
  </si>
  <si>
    <t>L413</t>
  </si>
  <si>
    <t>L414</t>
  </si>
  <si>
    <t>L415</t>
  </si>
  <si>
    <t>L416</t>
  </si>
  <si>
    <t>L417</t>
  </si>
  <si>
    <t>L418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</si>
  <si>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</si>
  <si>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</si>
  <si>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</si>
  <si>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</si>
  <si>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</si>
  <si>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</si>
  <si>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</si>
  <si>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</si>
  <si>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</si>
  <si>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</si>
  <si>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</si>
  <si>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</si>
  <si>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</si>
  <si>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</si>
  <si>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</si>
  <si>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</si>
  <si>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</si>
  <si>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</si>
  <si>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</si>
  <si>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</si>
  <si>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</si>
  <si>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</si>
  <si>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</si>
  <si>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</si>
  <si>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</si>
  <si>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</si>
  <si>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</si>
  <si>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</si>
  <si>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</si>
  <si>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</si>
  <si>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</si>
  <si>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</si>
  <si>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</si>
  <si>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</si>
  <si>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L188</t>
  </si>
  <si>
    <t>L189</t>
  </si>
  <si>
    <t>L190</t>
  </si>
  <si>
    <t>L191</t>
  </si>
  <si>
    <t>L192</t>
  </si>
  <si>
    <t>L193</t>
  </si>
  <si>
    <t>L194</t>
  </si>
  <si>
    <t>L195</t>
  </si>
  <si>
    <t>L196</t>
  </si>
  <si>
    <t>L197</t>
  </si>
  <si>
    <t>L198</t>
  </si>
  <si>
    <t>L199</t>
  </si>
  <si>
    <t>L200</t>
  </si>
  <si>
    <t>L201</t>
  </si>
  <si>
    <t>L202</t>
  </si>
  <si>
    <t>L203</t>
  </si>
  <si>
    <t>L204</t>
  </si>
  <si>
    <t>L205</t>
  </si>
  <si>
    <t>L206</t>
  </si>
  <si>
    <t>L207</t>
  </si>
  <si>
    <t>L208</t>
  </si>
  <si>
    <t>L209</t>
  </si>
  <si>
    <t>L210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</si>
  <si>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</si>
  <si>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</si>
  <si>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</si>
  <si>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</si>
  <si>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</si>
  <si>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</si>
  <si>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</si>
  <si>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</si>
  <si>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</si>
  <si>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</si>
  <si>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</si>
  <si>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</si>
  <si>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</si>
  <si>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</si>
  <si>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</si>
  <si>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</si>
  <si>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</si>
  <si>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</si>
  <si>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</si>
  <si>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</si>
  <si>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</si>
  <si>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</si>
  <si>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</si>
  <si>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</si>
  <si>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</si>
  <si>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</si>
  <si>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</si>
  <si>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L238</t>
  </si>
  <si>
    <t>L239</t>
  </si>
  <si>
    <t>L240</t>
  </si>
  <si>
    <t>L241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</si>
  <si>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</si>
  <si>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</si>
  <si>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</si>
  <si>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</si>
  <si>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</si>
  <si>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</si>
  <si>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</si>
  <si>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</si>
  <si>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</si>
  <si>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</si>
  <si>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</si>
  <si>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</si>
  <si>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</si>
  <si>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</si>
  <si>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</si>
  <si>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</si>
  <si>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</si>
  <si>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</si>
  <si>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</si>
  <si>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</si>
  <si>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</si>
  <si>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</si>
  <si>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</si>
  <si>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</si>
  <si>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</si>
  <si>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</si>
  <si>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</si>
  <si>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</si>
  <si>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</si>
  <si>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</si>
  <si>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</si>
  <si>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</si>
  <si>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</si>
  <si>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</si>
  <si>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</si>
  <si>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</si>
  <si>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</si>
  <si>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</si>
  <si>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</si>
  <si>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</si>
  <si>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</si>
  <si>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</si>
  <si>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</si>
  <si>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</si>
  <si>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</si>
  <si>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</si>
  <si>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</si>
  <si>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</si>
  <si>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</si>
  <si>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</si>
  <si>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</si>
  <si>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</si>
  <si>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</si>
  <si>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</si>
  <si>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</si>
  <si>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</si>
  <si>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</si>
  <si>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</si>
  <si>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</si>
  <si>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</si>
  <si>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</si>
  <si>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</si>
  <si>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</si>
  <si>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</si>
  <si>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</si>
  <si>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</si>
  <si>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</si>
  <si>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</si>
  <si>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</si>
  <si>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</si>
  <si>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</si>
  <si>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</si>
  <si>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</si>
  <si>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</si>
  <si>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</si>
  <si>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</si>
  <si>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</si>
  <si>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</si>
  <si>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</si>
  <si>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</si>
  <si>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</si>
  <si>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</si>
  <si>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</si>
  <si>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</si>
  <si>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</si>
  <si>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</si>
  <si>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</si>
  <si>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</si>
  <si>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</si>
  <si>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</si>
  <si>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</si>
  <si>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</si>
  <si>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</si>
  <si>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</si>
  <si>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</si>
  <si>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</si>
  <si>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</si>
  <si>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</si>
  <si>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</si>
  <si>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</si>
  <si>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</si>
  <si>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</si>
  <si>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</si>
  <si>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</si>
  <si>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</si>
  <si>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</si>
  <si>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</si>
  <si>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</si>
  <si>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</si>
  <si>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</si>
  <si>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</si>
  <si>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</si>
  <si>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</si>
  <si>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</si>
  <si>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</si>
  <si>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</si>
  <si>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</si>
  <si>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</si>
  <si>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</si>
  <si>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</si>
  <si>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</si>
  <si>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</si>
  <si>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</si>
  <si>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</si>
  <si>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</si>
  <si>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</si>
  <si>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</si>
  <si>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</si>
  <si>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</si>
  <si>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</si>
  <si>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</si>
  <si>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</si>
  <si>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</si>
  <si>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</si>
  <si>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</si>
  <si>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</si>
  <si>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</si>
  <si>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</si>
  <si>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</si>
  <si>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</si>
  <si>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</si>
  <si>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</si>
  <si>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</si>
  <si>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</si>
  <si>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</si>
  <si>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</si>
  <si>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</si>
  <si>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</si>
  <si>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</si>
  <si>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</si>
  <si>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</si>
  <si>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</si>
  <si>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</si>
  <si>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</si>
  <si>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</si>
  <si>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</si>
  <si>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</si>
  <si>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</si>
  <si>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</si>
  <si>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</si>
  <si>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</si>
  <si>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</si>
  <si>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</si>
  <si>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</si>
  <si>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</si>
  <si>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</si>
  <si>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</si>
  <si>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</si>
  <si>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</si>
  <si>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</si>
  <si>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</si>
  <si>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</si>
  <si>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</si>
  <si>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</si>
  <si>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</si>
  <si>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</si>
  <si>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M20</t>
  </si>
  <si>
    <t>M153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</si>
  <si>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</si>
  <si>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</si>
  <si>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</si>
  <si>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</si>
  <si>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</si>
  <si>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</si>
  <si>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</si>
  <si>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</si>
  <si>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</si>
  <si>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</si>
  <si>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</si>
  <si>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</si>
  <si>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</si>
  <si>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</si>
  <si>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</si>
  <si>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</si>
  <si>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</si>
  <si>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</si>
  <si>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</si>
  <si>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</si>
  <si>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</si>
  <si>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</si>
  <si>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</si>
  <si>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</si>
  <si>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</si>
  <si>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</si>
  <si>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</si>
  <si>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</si>
  <si>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</si>
  <si>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</si>
  <si>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</si>
  <si>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</si>
  <si>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</si>
  <si>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</si>
  <si>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</si>
  <si>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</si>
  <si>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</si>
  <si>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</si>
  <si>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</si>
  <si>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</si>
  <si>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</si>
  <si>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</si>
  <si>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</si>
  <si>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</si>
  <si>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</si>
  <si>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</si>
  <si>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</si>
  <si>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</si>
  <si>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</si>
  <si>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</si>
  <si>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</si>
  <si>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</si>
  <si>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</si>
  <si>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</si>
  <si>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</si>
  <si>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</si>
  <si>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</si>
  <si>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</si>
  <si>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</si>
  <si>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</si>
  <si>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</si>
  <si>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</si>
  <si>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</si>
  <si>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</si>
  <si>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</si>
  <si>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</si>
  <si>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</si>
  <si>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</si>
  <si>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</si>
  <si>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</si>
  <si>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</si>
  <si>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</si>
  <si>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</si>
  <si>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</si>
  <si>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</si>
  <si>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</si>
  <si>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</si>
  <si>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</si>
  <si>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</si>
  <si>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</si>
  <si>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</si>
  <si>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</si>
  <si>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</si>
  <si>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</si>
  <si>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</si>
  <si>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</si>
  <si>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</si>
  <si>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</si>
  <si>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</si>
  <si>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</si>
  <si>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</si>
  <si>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</si>
  <si>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</si>
  <si>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</si>
  <si>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</si>
  <si>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</si>
  <si>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</si>
  <si>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</si>
  <si>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</si>
  <si>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</si>
  <si>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</si>
  <si>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</si>
  <si>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</si>
  <si>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</si>
  <si>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</si>
  <si>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</si>
  <si>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</si>
  <si>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</si>
  <si>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</si>
  <si>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</si>
  <si>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</si>
  <si>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</si>
  <si>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</si>
  <si>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</si>
  <si>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</si>
  <si>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</si>
  <si>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</si>
  <si>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</si>
  <si>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</si>
  <si>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</si>
  <si>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</si>
  <si>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</si>
  <si>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</si>
  <si>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</si>
  <si>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</si>
  <si>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</si>
  <si>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</si>
  <si>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</si>
  <si>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</si>
  <si>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</si>
  <si>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</si>
  <si>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</si>
  <si>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</si>
  <si>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</si>
  <si>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</si>
  <si>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</si>
  <si>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</si>
  <si>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</si>
  <si>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</si>
  <si>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</si>
  <si>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</si>
  <si>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</si>
  <si>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</si>
  <si>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</si>
  <si>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</si>
  <si>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</si>
  <si>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</si>
  <si>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</si>
  <si>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</si>
  <si>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</si>
  <si>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</si>
  <si>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</si>
  <si>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</si>
  <si>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</si>
  <si>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</si>
  <si>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</si>
  <si>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</si>
  <si>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</si>
  <si>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</si>
  <si>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</si>
  <si>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</si>
  <si>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</si>
  <si>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</si>
  <si>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</si>
  <si>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</si>
  <si>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</si>
  <si>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</si>
  <si>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</si>
  <si>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</si>
  <si>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</si>
  <si>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</si>
  <si>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</si>
  <si>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</si>
  <si>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</si>
  <si>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</si>
  <si>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</si>
  <si>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</si>
  <si>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</si>
  <si>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</si>
  <si>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</si>
  <si>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</si>
  <si>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</si>
  <si>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</si>
  <si>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</si>
  <si>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</si>
  <si>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</si>
  <si>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</si>
  <si>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</si>
  <si>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</si>
  <si>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</si>
  <si>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</si>
  <si>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</si>
  <si>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</si>
  <si>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</si>
  <si>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</si>
  <si>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</si>
  <si>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</si>
  <si>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</si>
  <si>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</si>
  <si>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</si>
  <si>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</si>
  <si>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</si>
  <si>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</si>
  <si>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</si>
  <si>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</si>
  <si>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</si>
  <si>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</si>
  <si>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</si>
  <si>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</si>
  <si>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</si>
  <si>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</si>
  <si>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</si>
  <si>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</si>
  <si>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</si>
  <si>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</si>
  <si>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</si>
  <si>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</si>
  <si>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</si>
  <si>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</si>
  <si>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</si>
  <si>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</si>
  <si>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</si>
  <si>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</si>
  <si>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</si>
  <si>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</si>
  <si>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</si>
  <si>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</si>
  <si>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</si>
  <si>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</si>
  <si>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</si>
  <si>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</si>
  <si>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</si>
  <si>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</si>
  <si>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</si>
  <si>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</si>
  <si>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</si>
  <si>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</si>
  <si>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</si>
  <si>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</si>
  <si>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</si>
  <si>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</si>
  <si>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</si>
  <si>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</si>
  <si>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</si>
  <si>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</si>
  <si>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</si>
  <si>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</si>
  <si>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</si>
  <si>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</si>
  <si>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</si>
  <si>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</si>
  <si>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</si>
  <si>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</si>
  <si>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</si>
  <si>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</si>
  <si>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</si>
  <si>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</si>
  <si>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</si>
  <si>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</si>
  <si>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</si>
  <si>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</si>
  <si>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</si>
  <si>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</si>
  <si>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</si>
  <si>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</si>
  <si>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</si>
  <si>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</si>
  <si>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</si>
  <si>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</si>
  <si>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</si>
  <si>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</si>
  <si>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</si>
  <si>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</si>
  <si>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</si>
  <si>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</si>
  <si>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</si>
  <si>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</si>
  <si>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</si>
  <si>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</si>
  <si>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</si>
  <si>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</si>
  <si>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</si>
  <si>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</si>
  <si>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</si>
  <si>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</si>
  <si>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</si>
  <si>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</si>
  <si>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</si>
  <si>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</si>
  <si>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</si>
  <si>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</si>
  <si>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</si>
  <si>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</si>
  <si>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</si>
  <si>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</si>
  <si>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</si>
  <si>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</si>
  <si>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</si>
  <si>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</si>
  <si>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</si>
  <si>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</si>
  <si>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</si>
  <si>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</si>
  <si>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</si>
  <si>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</si>
  <si>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</si>
  <si>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</si>
  <si>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</si>
  <si>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</si>
  <si>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</si>
  <si>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</si>
  <si>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</si>
  <si>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</si>
  <si>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</si>
  <si>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</si>
  <si>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</si>
  <si>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</si>
  <si>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</si>
  <si>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</si>
  <si>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</si>
  <si>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</si>
  <si>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</si>
  <si>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</si>
  <si>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</si>
  <si>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</si>
  <si>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</si>
  <si>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</si>
  <si>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</si>
  <si>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</si>
  <si>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</si>
  <si>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</si>
  <si>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</si>
  <si>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</si>
  <si>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</si>
  <si>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</si>
  <si>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</si>
  <si>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</si>
  <si>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</si>
  <si>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</si>
  <si>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</si>
  <si>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</si>
  <si>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</si>
  <si>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</si>
  <si>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</si>
  <si>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</si>
  <si>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</si>
  <si>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</si>
  <si>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</si>
  <si>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</si>
  <si>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</si>
  <si>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</si>
  <si>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</si>
  <si>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</si>
  <si>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</si>
  <si>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</si>
  <si>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</si>
  <si>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</si>
  <si>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</si>
  <si>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</si>
  <si>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</si>
  <si>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</si>
  <si>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</si>
  <si>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</si>
  <si>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</si>
  <si>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</si>
  <si>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</si>
  <si>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</si>
  <si>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</si>
  <si>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</si>
  <si>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</si>
  <si>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</si>
  <si>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</si>
  <si>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</si>
  <si>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</si>
  <si>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</si>
  <si>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</si>
  <si>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</si>
  <si>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</si>
  <si>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</si>
  <si>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</si>
  <si>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</si>
  <si>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</si>
  <si>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</si>
  <si>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</si>
  <si>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</si>
  <si>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</si>
  <si>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</si>
  <si>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</si>
  <si>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</si>
  <si>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</si>
  <si>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</si>
  <si>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</si>
  <si>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</si>
  <si>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</si>
  <si>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</si>
  <si>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</si>
  <si>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</si>
  <si>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N20</t>
  </si>
  <si>
    <t>N153</t>
  </si>
  <si>
    <t>N286</t>
  </si>
  <si>
    <t>N287</t>
  </si>
  <si>
    <t>N288</t>
  </si>
  <si>
    <t>N289</t>
  </si>
  <si>
    <t>N290</t>
  </si>
  <si>
    <t>N291</t>
  </si>
  <si>
    <t>N292</t>
  </si>
  <si>
    <t>N293</t>
  </si>
  <si>
    <t>N294</t>
  </si>
  <si>
    <t>N295</t>
  </si>
  <si>
    <t>N296</t>
  </si>
  <si>
    <t>N297</t>
  </si>
  <si>
    <t>N298</t>
  </si>
  <si>
    <t>N299</t>
  </si>
  <si>
    <t>N300</t>
  </si>
  <si>
    <t>N301</t>
  </si>
  <si>
    <t>N302</t>
  </si>
  <si>
    <t>N303</t>
  </si>
  <si>
    <t>N304</t>
  </si>
  <si>
    <t>N305</t>
  </si>
  <si>
    <t>N306</t>
  </si>
  <si>
    <t>N307</t>
  </si>
  <si>
    <t>N308</t>
  </si>
  <si>
    <t>N309</t>
  </si>
  <si>
    <t>N310</t>
  </si>
  <si>
    <t>N311</t>
  </si>
  <si>
    <t>N312</t>
  </si>
  <si>
    <t>N313</t>
  </si>
  <si>
    <t>N314</t>
  </si>
  <si>
    <t>N315</t>
  </si>
  <si>
    <t>N316</t>
  </si>
  <si>
    <t>N317</t>
  </si>
  <si>
    <t>N318</t>
  </si>
  <si>
    <t>N319</t>
  </si>
  <si>
    <t>N320</t>
  </si>
  <si>
    <t>N321</t>
  </si>
  <si>
    <t>N322</t>
  </si>
  <si>
    <t>N323</t>
  </si>
  <si>
    <t>N324</t>
  </si>
  <si>
    <t>N325</t>
  </si>
  <si>
    <t>N326</t>
  </si>
  <si>
    <t>N327</t>
  </si>
  <si>
    <t>N328</t>
  </si>
  <si>
    <t>N329</t>
  </si>
  <si>
    <t>N330</t>
  </si>
  <si>
    <t>N331</t>
  </si>
  <si>
    <t>N332</t>
  </si>
  <si>
    <t>N333</t>
  </si>
  <si>
    <t>N334</t>
  </si>
  <si>
    <t>N335</t>
  </si>
  <si>
    <t>N336</t>
  </si>
  <si>
    <t>N337</t>
  </si>
  <si>
    <t>N338</t>
  </si>
  <si>
    <t>N339</t>
  </si>
  <si>
    <t>N340</t>
  </si>
  <si>
    <t>N341</t>
  </si>
  <si>
    <t>N342</t>
  </si>
  <si>
    <t>N343</t>
  </si>
  <si>
    <t>N344</t>
  </si>
  <si>
    <t>N345</t>
  </si>
  <si>
    <t>N346</t>
  </si>
  <si>
    <t>N347</t>
  </si>
  <si>
    <t>N348</t>
  </si>
  <si>
    <t>N349</t>
  </si>
  <si>
    <t>N350</t>
  </si>
  <si>
    <t>N351</t>
  </si>
  <si>
    <t>N352</t>
  </si>
  <si>
    <t>N353</t>
  </si>
  <si>
    <t>N354</t>
  </si>
  <si>
    <t>N355</t>
  </si>
  <si>
    <t>N356</t>
  </si>
  <si>
    <t>N357</t>
  </si>
  <si>
    <t>N358</t>
  </si>
  <si>
    <t>N359</t>
  </si>
  <si>
    <t>N360</t>
  </si>
  <si>
    <t>N361</t>
  </si>
  <si>
    <t>N362</t>
  </si>
  <si>
    <t>N363</t>
  </si>
  <si>
    <t>N364</t>
  </si>
  <si>
    <t>N365</t>
  </si>
  <si>
    <t>N366</t>
  </si>
  <si>
    <t>N367</t>
  </si>
  <si>
    <t>N368</t>
  </si>
  <si>
    <t>N369</t>
  </si>
  <si>
    <t>N370</t>
  </si>
  <si>
    <t>N371</t>
  </si>
  <si>
    <t>N372</t>
  </si>
  <si>
    <t>N373</t>
  </si>
  <si>
    <t>N374</t>
  </si>
  <si>
    <t>N375</t>
  </si>
  <si>
    <t>N376</t>
  </si>
  <si>
    <t>N377</t>
  </si>
  <si>
    <t>N378</t>
  </si>
  <si>
    <t>N379</t>
  </si>
  <si>
    <t>N380</t>
  </si>
  <si>
    <t>N381</t>
  </si>
  <si>
    <t>N382</t>
  </si>
  <si>
    <t>N383</t>
  </si>
  <si>
    <t>N384</t>
  </si>
  <si>
    <t>N385</t>
  </si>
  <si>
    <t>N386</t>
  </si>
  <si>
    <t>N387</t>
  </si>
  <si>
    <t>N388</t>
  </si>
  <si>
    <t>N389</t>
  </si>
  <si>
    <t>N390</t>
  </si>
  <si>
    <t>N391</t>
  </si>
  <si>
    <t>N392</t>
  </si>
  <si>
    <t>N393</t>
  </si>
  <si>
    <t>N394</t>
  </si>
  <si>
    <t>N395</t>
  </si>
  <si>
    <t>N396</t>
  </si>
  <si>
    <t>N397</t>
  </si>
  <si>
    <t>N398</t>
  </si>
  <si>
    <t>N399</t>
  </si>
  <si>
    <t>N400</t>
  </si>
  <si>
    <t>N401</t>
  </si>
  <si>
    <t>N402</t>
  </si>
  <si>
    <t>N403</t>
  </si>
  <si>
    <t>N404</t>
  </si>
  <si>
    <t>N405</t>
  </si>
  <si>
    <t>N406</t>
  </si>
  <si>
    <t>N407</t>
  </si>
  <si>
    <t>N408</t>
  </si>
  <si>
    <t>N409</t>
  </si>
  <si>
    <t>N410</t>
  </si>
  <si>
    <t>N411</t>
  </si>
  <si>
    <t>N412</t>
  </si>
  <si>
    <t>N413</t>
  </si>
  <si>
    <t>N414</t>
  </si>
  <si>
    <t>N415</t>
  </si>
  <si>
    <t>N416</t>
  </si>
  <si>
    <t>N417</t>
  </si>
  <si>
    <t>N418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</si>
  <si>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</si>
  <si>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</si>
  <si>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</si>
  <si>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</si>
  <si>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</si>
  <si>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</si>
  <si>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</si>
  <si>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</si>
  <si>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</si>
  <si>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</si>
  <si>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</si>
  <si>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</si>
  <si>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</si>
  <si>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</si>
  <si>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</si>
  <si>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</si>
  <si>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</si>
  <si>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</si>
  <si>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</si>
  <si>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</si>
  <si>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</si>
  <si>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</si>
  <si>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</si>
  <si>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</si>
  <si>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</si>
  <si>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</si>
  <si>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</si>
  <si>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</si>
  <si>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</si>
  <si>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</si>
  <si>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</si>
  <si>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</si>
  <si>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</si>
  <si>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</si>
  <si>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</si>
  <si>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</si>
  <si>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</si>
  <si>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</si>
  <si>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</si>
  <si>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</si>
  <si>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</si>
  <si>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</si>
  <si>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</si>
  <si>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</si>
  <si>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</si>
  <si>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</si>
  <si>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</si>
  <si>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</si>
  <si>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</si>
  <si>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</si>
  <si>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</si>
  <si>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</si>
  <si>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</si>
  <si>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</si>
  <si>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</si>
  <si>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</si>
  <si>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</si>
  <si>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</si>
  <si>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</si>
  <si>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</si>
  <si>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</si>
  <si>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</si>
  <si>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</si>
  <si>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</si>
  <si>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</si>
  <si>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</si>
  <si>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N220</t>
  </si>
  <si>
    <t>N221</t>
  </si>
  <si>
    <t>N222</t>
  </si>
  <si>
    <t>N223</t>
  </si>
  <si>
    <t>N224</t>
  </si>
  <si>
    <t>N225</t>
  </si>
  <si>
    <t>N226</t>
  </si>
  <si>
    <t>N227</t>
  </si>
  <si>
    <t>N228</t>
  </si>
  <si>
    <t>N229</t>
  </si>
  <si>
    <t>N230</t>
  </si>
  <si>
    <t>N231</t>
  </si>
  <si>
    <t>N232</t>
  </si>
  <si>
    <t>N233</t>
  </si>
  <si>
    <t>N234</t>
  </si>
  <si>
    <t>N235</t>
  </si>
  <si>
    <t>N236</t>
  </si>
  <si>
    <t>N237</t>
  </si>
  <si>
    <t>N238</t>
  </si>
  <si>
    <t>N239</t>
  </si>
  <si>
    <t>N240</t>
  </si>
  <si>
    <t>N241</t>
  </si>
  <si>
    <t>N242</t>
  </si>
  <si>
    <t>N243</t>
  </si>
  <si>
    <t>N244</t>
  </si>
  <si>
    <t>N245</t>
  </si>
  <si>
    <t>N246</t>
  </si>
  <si>
    <t>N247</t>
  </si>
  <si>
    <t>N248</t>
  </si>
  <si>
    <t>N249</t>
  </si>
  <si>
    <t>N250</t>
  </si>
  <si>
    <t>N251</t>
  </si>
  <si>
    <t>N252</t>
  </si>
  <si>
    <t>N253</t>
  </si>
  <si>
    <t>N254</t>
  </si>
  <si>
    <t>N255</t>
  </si>
  <si>
    <t>N256</t>
  </si>
  <si>
    <t>N257</t>
  </si>
  <si>
    <t>N258</t>
  </si>
  <si>
    <t>N259</t>
  </si>
  <si>
    <t>N260</t>
  </si>
  <si>
    <t>N261</t>
  </si>
  <si>
    <t>N262</t>
  </si>
  <si>
    <t>N263</t>
  </si>
  <si>
    <t>N264</t>
  </si>
  <si>
    <t>N265</t>
  </si>
  <si>
    <t>N266</t>
  </si>
  <si>
    <t>N267</t>
  </si>
  <si>
    <t>N268</t>
  </si>
  <si>
    <t>N269</t>
  </si>
  <si>
    <t>N270</t>
  </si>
  <si>
    <t>N271</t>
  </si>
  <si>
    <t>N272</t>
  </si>
  <si>
    <t>N273</t>
  </si>
  <si>
    <t>N274</t>
  </si>
  <si>
    <t>N275</t>
  </si>
  <si>
    <t>N276</t>
  </si>
  <si>
    <t>N277</t>
  </si>
  <si>
    <t>N278</t>
  </si>
  <si>
    <t>N279</t>
  </si>
  <si>
    <t>N280</t>
  </si>
  <si>
    <t>N281</t>
  </si>
  <si>
    <t>N282</t>
  </si>
  <si>
    <t>N283</t>
  </si>
  <si>
    <t>N284</t>
  </si>
  <si>
    <t>N285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</si>
  <si>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</si>
  <si>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</si>
  <si>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</si>
  <si>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</si>
  <si>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</si>
  <si>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</si>
  <si>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</si>
  <si>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</si>
  <si>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</si>
  <si>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</si>
  <si>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</si>
  <si>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</si>
  <si>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</si>
  <si>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</si>
  <si>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</si>
  <si>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</si>
  <si>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</si>
  <si>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</si>
  <si>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</si>
  <si>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</si>
  <si>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</si>
  <si>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</si>
  <si>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</si>
  <si>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</si>
  <si>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</si>
  <si>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</si>
  <si>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</si>
  <si>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</si>
  <si>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</si>
  <si>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</si>
  <si>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</si>
  <si>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</si>
  <si>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</si>
  <si>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</si>
  <si>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</si>
  <si>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</si>
  <si>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</si>
  <si>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</si>
  <si>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</si>
  <si>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</si>
  <si>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</si>
  <si>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</si>
  <si>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</si>
  <si>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</si>
  <si>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</si>
  <si>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</si>
  <si>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</si>
  <si>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</si>
  <si>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</si>
  <si>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</si>
  <si>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</si>
  <si>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</si>
  <si>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</si>
  <si>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</si>
  <si>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</si>
  <si>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</si>
  <si>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</si>
  <si>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</si>
  <si>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</si>
  <si>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</si>
  <si>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</si>
  <si>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</si>
  <si>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</si>
  <si>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</si>
  <si>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</si>
  <si>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</si>
  <si>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</si>
  <si>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</si>
  <si>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</si>
  <si>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</si>
  <si>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</si>
  <si>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</si>
  <si>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</si>
  <si>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</si>
  <si>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</si>
  <si>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</si>
  <si>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</si>
  <si>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</si>
  <si>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</si>
  <si>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</si>
  <si>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</si>
  <si>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</si>
  <si>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</si>
  <si>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</si>
  <si>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</si>
  <si>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</si>
  <si>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</si>
  <si>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</si>
  <si>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</si>
  <si>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</si>
  <si>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</si>
  <si>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</si>
  <si>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</si>
  <si>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</si>
  <si>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</si>
  <si>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</si>
  <si>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</si>
  <si>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</si>
  <si>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</si>
  <si>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</si>
  <si>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</si>
  <si>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</si>
  <si>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</si>
  <si>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</si>
  <si>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</si>
  <si>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</si>
  <si>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</si>
  <si>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</si>
  <si>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</si>
  <si>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</si>
  <si>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</si>
  <si>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</si>
  <si>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</si>
  <si>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</si>
  <si>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</si>
  <si>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</si>
  <si>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</si>
  <si>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</si>
  <si>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</si>
  <si>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</si>
  <si>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</si>
  <si>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</si>
  <si>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</si>
  <si>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</si>
  <si>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</si>
  <si>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</si>
  <si>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</si>
  <si>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</si>
  <si>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</si>
  <si>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</si>
  <si>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</si>
  <si>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</si>
  <si>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O20</t>
  </si>
  <si>
    <t>O153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</si>
  <si>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</si>
  <si>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</si>
  <si>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</si>
  <si>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</si>
  <si>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</si>
  <si>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</si>
  <si>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</si>
  <si>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</si>
  <si>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</si>
  <si>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</si>
  <si>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</si>
  <si>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</si>
  <si>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</si>
  <si>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</si>
  <si>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</si>
  <si>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</si>
  <si>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</si>
  <si>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</si>
  <si>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</si>
  <si>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</si>
  <si>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</si>
  <si>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</si>
  <si>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</si>
  <si>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</si>
  <si>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</si>
  <si>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</si>
  <si>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</si>
  <si>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</si>
  <si>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</si>
  <si>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</si>
  <si>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</si>
  <si>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</si>
  <si>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</si>
  <si>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</si>
  <si>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</si>
  <si>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</si>
  <si>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</si>
  <si>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</si>
  <si>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</si>
  <si>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</si>
  <si>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</si>
  <si>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</si>
  <si>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</si>
  <si>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</si>
  <si>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</si>
  <si>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</si>
  <si>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</si>
  <si>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</si>
  <si>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</si>
  <si>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</si>
  <si>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</si>
  <si>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</si>
  <si>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</si>
  <si>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</si>
  <si>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</si>
  <si>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</si>
  <si>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</si>
  <si>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</si>
  <si>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</si>
  <si>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</si>
  <si>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</si>
  <si>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</si>
  <si>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</si>
  <si>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</si>
  <si>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</si>
  <si>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</si>
  <si>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</si>
  <si>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</si>
  <si>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</si>
  <si>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</si>
  <si>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</si>
  <si>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</si>
  <si>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</si>
  <si>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</si>
  <si>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</si>
  <si>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</si>
  <si>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</si>
  <si>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</si>
  <si>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</si>
  <si>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</si>
  <si>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</si>
  <si>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</si>
  <si>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</si>
  <si>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</si>
  <si>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</si>
  <si>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</si>
  <si>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</si>
  <si>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</si>
  <si>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</si>
  <si>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</si>
  <si>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</si>
  <si>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</si>
  <si>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>O378</t>
  </si>
  <si>
    <t>O379</t>
  </si>
  <si>
    <t>O380</t>
  </si>
  <si>
    <t>O381</t>
  </si>
  <si>
    <t>O382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</si>
  <si>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</si>
  <si>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</si>
  <si>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</si>
  <si>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</si>
  <si>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</si>
  <si>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</si>
  <si>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</si>
  <si>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</si>
  <si>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</si>
  <si>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O392</t>
  </si>
  <si>
    <t>O393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</si>
  <si>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</si>
  <si>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</si>
  <si>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</si>
  <si>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</si>
  <si>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</si>
  <si>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</si>
  <si>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</si>
  <si>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</si>
  <si>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</si>
  <si>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</si>
  <si>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</si>
  <si>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</si>
  <si>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</si>
  <si>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</si>
  <si>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</si>
  <si>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</si>
  <si>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</si>
  <si>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</si>
  <si>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</si>
  <si>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</si>
  <si>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</si>
  <si>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</si>
  <si>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</si>
  <si>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</si>
  <si>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</si>
  <si>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</si>
  <si>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</si>
  <si>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</si>
  <si>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</si>
  <si>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</si>
  <si>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</si>
  <si>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</si>
  <si>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</si>
  <si>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</si>
  <si>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</si>
  <si>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</si>
  <si>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</si>
  <si>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</si>
  <si>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</si>
  <si>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</si>
  <si>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</si>
  <si>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</si>
  <si>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</si>
  <si>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</si>
  <si>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</si>
  <si>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</si>
  <si>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</si>
  <si>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</si>
  <si>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</si>
  <si>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</si>
  <si>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</si>
  <si>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</si>
  <si>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</si>
  <si>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</si>
  <si>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</si>
  <si>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</si>
  <si>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</si>
  <si>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</si>
  <si>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</si>
  <si>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</si>
  <si>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</si>
  <si>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</si>
  <si>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</si>
  <si>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</si>
  <si>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</si>
  <si>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</si>
  <si>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</si>
  <si>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</si>
  <si>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</si>
  <si>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</si>
  <si>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</si>
  <si>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</si>
  <si>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</si>
  <si>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</si>
  <si>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</si>
  <si>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</si>
  <si>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</si>
  <si>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</si>
  <si>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</si>
  <si>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</si>
  <si>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</si>
  <si>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</si>
  <si>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</si>
  <si>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</si>
  <si>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</si>
  <si>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</si>
  <si>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</si>
  <si>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</si>
  <si>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</si>
  <si>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</si>
  <si>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</si>
  <si>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</si>
  <si>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</si>
  <si>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</si>
  <si>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</si>
  <si>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</si>
  <si>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</si>
  <si>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</si>
  <si>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</si>
  <si>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</si>
  <si>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</si>
  <si>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</si>
  <si>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</si>
  <si>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</si>
  <si>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</si>
  <si>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</si>
  <si>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</si>
  <si>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</si>
  <si>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</si>
  <si>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</si>
  <si>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</si>
  <si>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</si>
  <si>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</si>
  <si>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</si>
  <si>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</si>
  <si>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</si>
  <si>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</si>
  <si>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</si>
  <si>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</si>
  <si>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</si>
  <si>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</si>
  <si>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</si>
  <si>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</si>
  <si>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</si>
  <si>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</si>
  <si>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</si>
  <si>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</si>
  <si>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</si>
  <si>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</si>
  <si>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</si>
  <si>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</si>
  <si>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</si>
  <si>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</si>
  <si>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</si>
  <si>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</si>
  <si>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</si>
  <si>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</si>
  <si>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</si>
  <si>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</si>
  <si>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</si>
  <si>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</si>
  <si>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</si>
  <si>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</si>
  <si>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</si>
  <si>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</si>
  <si>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</si>
  <si>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</si>
  <si>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</si>
  <si>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</si>
  <si>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</si>
  <si>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</si>
  <si>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</si>
  <si>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</si>
  <si>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</si>
  <si>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</si>
  <si>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</si>
  <si>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</si>
  <si>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</si>
  <si>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</si>
  <si>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</si>
  <si>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</si>
  <si>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</si>
  <si>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</si>
  <si>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</si>
  <si>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</si>
  <si>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</si>
  <si>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</si>
  <si>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</si>
  <si>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</si>
  <si>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</si>
  <si>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</si>
  <si>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</si>
  <si>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</si>
  <si>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</si>
  <si>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</si>
  <si>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</si>
  <si>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</si>
  <si>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</si>
  <si>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</si>
  <si>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</si>
  <si>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</si>
  <si>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</si>
  <si>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</si>
  <si>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</si>
  <si>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</si>
  <si>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</si>
  <si>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</si>
  <si>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</si>
  <si>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</si>
  <si>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</si>
  <si>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</si>
  <si>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</si>
  <si>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</si>
  <si>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</si>
  <si>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</si>
  <si>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</si>
  <si>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</si>
  <si>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</si>
  <si>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</si>
  <si>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</si>
  <si>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</si>
  <si>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</si>
  <si>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</si>
  <si>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</si>
  <si>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</si>
  <si>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</si>
  <si>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</si>
  <si>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</si>
  <si>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</si>
  <si>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</si>
  <si>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</si>
  <si>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</si>
  <si>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</si>
  <si>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</si>
  <si>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</si>
  <si>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</si>
  <si>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</si>
  <si>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</si>
  <si>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</si>
  <si>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</si>
  <si>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</si>
  <si>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</si>
  <si>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</si>
  <si>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</si>
  <si>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</si>
  <si>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</si>
  <si>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</si>
  <si>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</si>
  <si>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</si>
  <si>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</si>
  <si>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</si>
  <si>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</si>
  <si>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</si>
  <si>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</si>
  <si>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</si>
  <si>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</si>
  <si>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</si>
  <si>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</si>
  <si>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</si>
  <si>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</si>
  <si>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</si>
  <si>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</si>
  <si>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</si>
  <si>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</si>
  <si>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</si>
  <si>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</si>
  <si>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</si>
  <si>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</si>
  <si>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</si>
  <si>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</si>
  <si>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</si>
  <si>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</si>
  <si>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</si>
  <si>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</si>
  <si>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</si>
  <si>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</si>
  <si>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</si>
  <si>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</si>
  <si>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</si>
  <si>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</si>
  <si>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</si>
  <si>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</si>
  <si>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</si>
  <si>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</si>
  <si>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</si>
  <si>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</si>
  <si>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</si>
  <si>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</si>
  <si>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</si>
  <si>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</si>
  <si>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</si>
  <si>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</si>
  <si>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</si>
  <si>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</si>
  <si>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</si>
  <si>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</si>
  <si>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</si>
  <si>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</si>
  <si>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</si>
  <si>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</si>
  <si>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</si>
  <si>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</si>
  <si>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</si>
  <si>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</si>
  <si>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</si>
  <si>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</si>
  <si>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</si>
  <si>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</si>
  <si>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</si>
  <si>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P20</t>
  </si>
  <si>
    <t>P153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</si>
  <si>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</si>
  <si>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</si>
  <si>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</si>
  <si>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</si>
  <si>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</si>
  <si>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</si>
  <si>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</si>
  <si>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</si>
  <si>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</si>
  <si>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</si>
  <si>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</si>
  <si>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</si>
  <si>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</si>
  <si>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</si>
  <si>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</si>
  <si>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</si>
  <si>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</si>
  <si>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</si>
  <si>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</si>
  <si>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</si>
  <si>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</si>
  <si>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</si>
  <si>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</si>
  <si>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</si>
  <si>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</si>
  <si>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</si>
  <si>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</si>
  <si>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</si>
  <si>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</si>
  <si>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</si>
  <si>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</si>
  <si>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</si>
  <si>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</si>
  <si>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</si>
  <si>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</si>
  <si>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</si>
  <si>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</si>
  <si>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</si>
  <si>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</si>
  <si>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</si>
  <si>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</si>
  <si>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</si>
  <si>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</si>
  <si>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</si>
  <si>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</si>
  <si>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</si>
  <si>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</si>
  <si>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</si>
  <si>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</si>
  <si>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</si>
  <si>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</si>
  <si>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</si>
  <si>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</si>
  <si>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</si>
  <si>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</si>
  <si>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</si>
  <si>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</si>
  <si>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</si>
  <si>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</si>
  <si>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</si>
  <si>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</si>
  <si>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</si>
  <si>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</si>
  <si>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</si>
  <si>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</si>
  <si>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</si>
  <si>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</si>
  <si>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</si>
  <si>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</si>
  <si>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</si>
  <si>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</si>
  <si>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</si>
  <si>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</si>
  <si>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</si>
  <si>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</si>
  <si>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</si>
  <si>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</si>
  <si>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</si>
  <si>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</si>
  <si>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</si>
  <si>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</si>
  <si>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</si>
  <si>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</si>
  <si>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</si>
  <si>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</si>
  <si>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</si>
  <si>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</si>
  <si>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</si>
  <si>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</si>
  <si>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</si>
  <si>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</si>
  <si>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</si>
  <si>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</si>
  <si>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</si>
  <si>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</si>
  <si>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</si>
  <si>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</si>
  <si>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</si>
  <si>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</si>
  <si>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</si>
  <si>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</si>
  <si>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</si>
  <si>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</si>
  <si>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</si>
  <si>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</si>
  <si>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</si>
  <si>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</si>
  <si>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</si>
  <si>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</si>
  <si>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</si>
  <si>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</si>
  <si>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</si>
  <si>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</si>
  <si>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</si>
  <si>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</si>
  <si>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</si>
  <si>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</si>
  <si>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</si>
  <si>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</si>
  <si>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</si>
  <si>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</si>
  <si>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</si>
  <si>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</si>
  <si>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</si>
  <si>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</si>
  <si>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</si>
  <si>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</si>
  <si>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</si>
  <si>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</si>
  <si>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</si>
  <si>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</si>
  <si>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</si>
  <si>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</si>
  <si>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</si>
  <si>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</si>
  <si>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</si>
  <si>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</si>
  <si>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</si>
  <si>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</si>
  <si>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</si>
  <si>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</si>
  <si>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</si>
  <si>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</si>
  <si>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</si>
  <si>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</si>
  <si>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</si>
  <si>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</si>
  <si>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</si>
  <si>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</si>
  <si>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</si>
  <si>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</si>
  <si>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</si>
  <si>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</si>
  <si>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</si>
  <si>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</si>
  <si>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</si>
  <si>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</si>
  <si>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</si>
  <si>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</si>
  <si>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</si>
  <si>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</si>
  <si>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</si>
  <si>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</si>
  <si>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</si>
  <si>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</si>
  <si>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</si>
  <si>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</si>
  <si>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</si>
  <si>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</si>
  <si>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</si>
  <si>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</si>
  <si>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</si>
  <si>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</si>
  <si>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</si>
  <si>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</si>
  <si>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</si>
  <si>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</si>
  <si>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</si>
  <si>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</si>
  <si>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</si>
  <si>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</si>
  <si>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</si>
  <si>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</si>
  <si>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</si>
  <si>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</si>
  <si>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</si>
  <si>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</si>
  <si>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</si>
  <si>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</si>
  <si>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</si>
  <si>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</si>
  <si>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</si>
  <si>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</si>
  <si>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</si>
  <si>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</si>
  <si>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</si>
  <si>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</si>
  <si>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</si>
  <si>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</si>
  <si>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</si>
  <si>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</si>
  <si>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</si>
  <si>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</si>
  <si>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</si>
  <si>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</si>
  <si>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</si>
  <si>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</si>
  <si>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</si>
  <si>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</si>
  <si>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</si>
  <si>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</si>
  <si>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</si>
  <si>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</si>
  <si>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</si>
  <si>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</si>
  <si>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</si>
  <si>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</si>
  <si>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</si>
  <si>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</si>
  <si>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</si>
  <si>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</si>
  <si>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</si>
  <si>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</si>
  <si>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</si>
  <si>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</si>
  <si>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</si>
  <si>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</si>
  <si>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</si>
  <si>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</si>
  <si>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</si>
  <si>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</si>
  <si>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</si>
  <si>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</si>
  <si>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</si>
  <si>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</si>
  <si>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</si>
  <si>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</si>
  <si>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</si>
  <si>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</si>
  <si>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</si>
  <si>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</si>
  <si>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</si>
  <si>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</si>
  <si>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</si>
  <si>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</si>
  <si>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</si>
  <si>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</si>
  <si>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</si>
  <si>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</si>
  <si>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</si>
  <si>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</si>
  <si>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</si>
  <si>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</si>
  <si>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</si>
  <si>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</si>
  <si>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</si>
  <si>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</si>
  <si>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</si>
  <si>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</si>
  <si>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</si>
  <si>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</si>
  <si>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</si>
  <si>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</si>
  <si>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</si>
  <si>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</si>
  <si>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</si>
  <si>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</si>
  <si>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</si>
  <si>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</si>
  <si>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</si>
  <si>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</si>
  <si>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</si>
  <si>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</si>
  <si>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</si>
  <si>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</si>
  <si>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</si>
  <si>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</si>
  <si>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</si>
  <si>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</si>
  <si>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</si>
  <si>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</si>
  <si>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</si>
  <si>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</si>
  <si>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</si>
  <si>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</si>
  <si>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</si>
  <si>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</si>
  <si>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</si>
  <si>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</si>
  <si>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</si>
  <si>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</si>
  <si>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</si>
  <si>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</si>
  <si>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</si>
  <si>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</si>
  <si>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</si>
  <si>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</si>
  <si>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</si>
  <si>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</si>
  <si>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</si>
  <si>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</si>
  <si>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</si>
  <si>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</si>
  <si>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</si>
  <si>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</si>
  <si>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</si>
  <si>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</si>
  <si>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</si>
  <si>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</si>
  <si>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</si>
  <si>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</si>
  <si>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</si>
  <si>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</si>
  <si>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</si>
  <si>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</si>
  <si>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</si>
  <si>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</si>
  <si>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</si>
  <si>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</si>
  <si>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</si>
  <si>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</si>
  <si>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</si>
  <si>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</si>
  <si>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</si>
  <si>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</si>
  <si>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</si>
  <si>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</si>
  <si>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</si>
  <si>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</si>
  <si>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</si>
  <si>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</si>
  <si>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</si>
  <si>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</si>
  <si>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</si>
  <si>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</si>
  <si>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</si>
  <si>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</si>
  <si>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</si>
  <si>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</si>
  <si>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</si>
  <si>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</si>
  <si>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</si>
  <si>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</si>
  <si>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</si>
  <si>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</si>
  <si>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</si>
  <si>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</si>
  <si>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</si>
  <si>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</si>
  <si>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</si>
  <si>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</si>
  <si>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</si>
  <si>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</si>
  <si>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</si>
  <si>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</si>
  <si>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</si>
  <si>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</si>
  <si>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</si>
  <si>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</si>
  <si>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〒</t>
  </si>
  <si>
    <t>TEL</t>
  </si>
  <si>
    <t>E-mail</t>
  </si>
  <si>
    <t>FAX</t>
  </si>
  <si>
    <t>ユニフォーム</t>
  </si>
  <si>
    <t>コーチ</t>
  </si>
  <si>
    <t>マネージャー</t>
  </si>
  <si>
    <t>メンバー</t>
  </si>
  <si>
    <t>ポジション</t>
  </si>
  <si>
    <t>team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</si>
  <si>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</si>
  <si>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</si>
  <si>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</si>
  <si>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</si>
  <si>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</si>
  <si>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</si>
  <si>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</si>
  <si>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</si>
  <si>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</si>
  <si>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</si>
  <si>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</si>
  <si>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</si>
  <si>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</si>
  <si>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</si>
  <si>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</si>
  <si>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</si>
  <si>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</si>
  <si>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</si>
  <si>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</si>
  <si>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</si>
  <si>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</si>
  <si>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</si>
  <si>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</si>
  <si>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</si>
  <si>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</si>
  <si>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</si>
  <si>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</si>
  <si>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</si>
  <si>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</si>
  <si>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</si>
  <si>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</si>
  <si>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</si>
  <si>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</si>
  <si>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</si>
  <si>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</si>
  <si>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</si>
  <si>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</si>
  <si>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</si>
  <si>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</si>
  <si>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</si>
  <si>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</si>
  <si>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</si>
  <si>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</si>
  <si>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</si>
  <si>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</si>
  <si>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</si>
  <si>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</si>
  <si>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</si>
  <si>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</si>
  <si>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</si>
  <si>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</si>
  <si>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</si>
  <si>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</si>
  <si>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</si>
  <si>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</si>
  <si>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</si>
  <si>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</si>
  <si>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</si>
  <si>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</si>
  <si>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</si>
  <si>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</si>
  <si>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</si>
  <si>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</si>
  <si>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</si>
  <si>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</si>
  <si>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</si>
  <si>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</si>
  <si>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</si>
  <si>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</si>
  <si>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</si>
  <si>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</si>
  <si>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</si>
  <si>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</si>
  <si>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</si>
  <si>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</si>
  <si>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</si>
  <si>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</si>
  <si>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</si>
  <si>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</si>
  <si>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</si>
  <si>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</si>
  <si>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</si>
  <si>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</si>
  <si>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</si>
  <si>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</si>
  <si>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</si>
  <si>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</si>
  <si>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</si>
  <si>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</si>
  <si>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</si>
  <si>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</si>
  <si>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</si>
  <si>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</si>
  <si>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</si>
  <si>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</si>
  <si>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</si>
  <si>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</si>
  <si>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</si>
  <si>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</si>
  <si>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</si>
  <si>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</si>
  <si>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</si>
  <si>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</si>
  <si>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</si>
  <si>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</si>
  <si>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</si>
  <si>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</si>
  <si>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</si>
  <si>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</si>
  <si>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</si>
  <si>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</si>
  <si>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</si>
  <si>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</si>
  <si>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</si>
  <si>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</si>
  <si>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</si>
  <si>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</si>
  <si>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</si>
  <si>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</si>
  <si>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</si>
  <si>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</si>
  <si>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</si>
  <si>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</si>
  <si>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</si>
  <si>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</si>
  <si>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</si>
  <si>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</si>
  <si>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</si>
  <si>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</si>
  <si>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</si>
  <si>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</si>
  <si>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</si>
  <si>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</si>
  <si>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</si>
  <si>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</si>
  <si>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</si>
  <si>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</si>
  <si>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</si>
  <si>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</si>
  <si>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</si>
  <si>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</si>
  <si>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</si>
  <si>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</si>
  <si>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</si>
  <si>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</si>
  <si>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</si>
  <si>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</si>
  <si>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</si>
  <si>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</si>
  <si>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</si>
  <si>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</si>
  <si>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</si>
  <si>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</si>
  <si>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</si>
  <si>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</si>
  <si>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</si>
  <si>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</si>
  <si>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</si>
  <si>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</si>
  <si>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</si>
  <si>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</si>
  <si>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</si>
  <si>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</si>
  <si>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</si>
  <si>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</si>
  <si>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</si>
  <si>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</si>
  <si>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</si>
  <si>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</si>
  <si>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</si>
  <si>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</si>
  <si>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</si>
  <si>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</si>
  <si>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</si>
  <si>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</si>
  <si>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</si>
  <si>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</si>
  <si>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</si>
  <si>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</si>
  <si>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</si>
  <si>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</si>
  <si>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</si>
  <si>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</si>
  <si>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</si>
  <si>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</si>
  <si>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</si>
  <si>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</si>
  <si>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</si>
  <si>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</si>
  <si>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</si>
  <si>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</si>
  <si>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</si>
  <si>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</si>
  <si>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</si>
  <si>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</si>
  <si>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</si>
  <si>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</si>
  <si>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</si>
  <si>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</si>
  <si>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</si>
  <si>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</si>
  <si>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</si>
  <si>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</si>
  <si>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</si>
  <si>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</si>
  <si>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</si>
  <si>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</si>
  <si>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</si>
  <si>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</si>
  <si>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</si>
  <si>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</si>
  <si>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</si>
  <si>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</si>
  <si>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</si>
  <si>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</si>
  <si>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</si>
  <si>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</si>
  <si>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</si>
  <si>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</si>
  <si>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</si>
  <si>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</si>
  <si>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</si>
  <si>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</si>
  <si>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</si>
  <si>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</si>
  <si>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</si>
  <si>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</si>
  <si>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</si>
  <si>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</si>
  <si>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</si>
  <si>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</si>
  <si>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</si>
  <si>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</si>
  <si>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</si>
  <si>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</si>
  <si>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</si>
  <si>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</si>
  <si>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</si>
  <si>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</si>
  <si>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</si>
  <si>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</si>
  <si>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</si>
  <si>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</si>
  <si>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team Z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</si>
  <si>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</si>
  <si>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</si>
  <si>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</si>
  <si>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</si>
  <si>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</si>
  <si>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</si>
  <si>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</si>
  <si>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</si>
  <si>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</si>
  <si>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</si>
  <si>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</si>
  <si>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</si>
  <si>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</si>
  <si>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</si>
  <si>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</si>
  <si>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</si>
  <si>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</si>
  <si>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</si>
  <si>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</si>
  <si>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</si>
  <si>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</si>
  <si>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</si>
  <si>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</si>
  <si>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</si>
  <si>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</si>
  <si>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</si>
  <si>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</si>
  <si>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</si>
  <si>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</si>
  <si>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</si>
  <si>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</si>
  <si>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</si>
  <si>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</si>
  <si>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</si>
  <si>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</si>
  <si>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</si>
  <si>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</si>
  <si>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</si>
  <si>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</si>
  <si>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</si>
  <si>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</si>
  <si>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</si>
  <si>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</si>
  <si>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</si>
  <si>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</si>
  <si>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</si>
  <si>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</si>
  <si>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</si>
  <si>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</si>
  <si>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</si>
  <si>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</si>
  <si>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</si>
  <si>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</si>
  <si>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</si>
  <si>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</si>
  <si>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</si>
  <si>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</si>
  <si>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</si>
  <si>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</si>
  <si>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</si>
  <si>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</si>
  <si>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</si>
  <si>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</si>
  <si>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</si>
  <si>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</si>
  <si>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</si>
  <si>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</si>
  <si>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</si>
  <si>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</si>
  <si>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</si>
  <si>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</si>
  <si>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</si>
  <si>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</si>
  <si>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</si>
  <si>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</si>
  <si>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</si>
  <si>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</si>
  <si>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</si>
  <si>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</si>
  <si>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</si>
  <si>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</si>
  <si>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</si>
  <si>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</si>
  <si>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</si>
  <si>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</si>
  <si>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</si>
  <si>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</si>
  <si>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</si>
  <si>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</si>
  <si>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</si>
  <si>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</si>
  <si>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</si>
  <si>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</si>
  <si>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</si>
  <si>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</si>
  <si>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</si>
  <si>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</si>
  <si>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</si>
  <si>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</si>
  <si>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</si>
  <si>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</si>
  <si>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</si>
  <si>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</si>
  <si>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</si>
  <si>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</si>
  <si>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</si>
  <si>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</si>
  <si>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</si>
  <si>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</si>
  <si>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</si>
  <si>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</si>
  <si>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</si>
  <si>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</si>
  <si>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</si>
  <si>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</si>
  <si>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</si>
  <si>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</si>
  <si>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</si>
  <si>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</si>
  <si>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</si>
  <si>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</si>
  <si>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</si>
  <si>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</si>
  <si>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</si>
  <si>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</si>
  <si>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</si>
  <si>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</si>
  <si>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</si>
  <si>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</si>
  <si>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</si>
  <si>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</si>
  <si>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</si>
  <si>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</si>
  <si>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</si>
  <si>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</si>
  <si>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</si>
  <si>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</si>
  <si>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</si>
  <si>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</si>
  <si>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</si>
  <si>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</si>
  <si>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</si>
  <si>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</si>
  <si>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</si>
  <si>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</si>
  <si>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</si>
  <si>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</si>
  <si>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</si>
  <si>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</si>
  <si>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</si>
  <si>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</si>
  <si>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</si>
  <si>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</si>
  <si>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</si>
  <si>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</si>
  <si>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</si>
  <si>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Q20</t>
  </si>
  <si>
    <t>Q153</t>
  </si>
  <si>
    <t>Q286</t>
  </si>
  <si>
    <t>Q386</t>
  </si>
  <si>
    <t>Q486</t>
  </si>
  <si>
    <t>Q187</t>
  </si>
  <si>
    <t>Q287</t>
  </si>
  <si>
    <t>Q387</t>
  </si>
  <si>
    <t>Q487</t>
  </si>
  <si>
    <t>Q188</t>
  </si>
  <si>
    <t>Q288</t>
  </si>
  <si>
    <t>Q388</t>
  </si>
  <si>
    <t>Q488</t>
  </si>
  <si>
    <t>Q189</t>
  </si>
  <si>
    <t>Q289</t>
  </si>
  <si>
    <t>Q389</t>
  </si>
  <si>
    <t>Q489</t>
  </si>
  <si>
    <t>Q190</t>
  </si>
  <si>
    <t>Q290</t>
  </si>
  <si>
    <t>Q390</t>
  </si>
  <si>
    <t>Q490</t>
  </si>
  <si>
    <t>Q191</t>
  </si>
  <si>
    <t>Q291</t>
  </si>
  <si>
    <t>Q391</t>
  </si>
  <si>
    <t>Q491</t>
  </si>
  <si>
    <t>Q192</t>
  </si>
  <si>
    <t>Q292</t>
  </si>
  <si>
    <t>Q392</t>
  </si>
  <si>
    <t>Q492</t>
  </si>
  <si>
    <t>Q193</t>
  </si>
  <si>
    <t>Q293</t>
  </si>
  <si>
    <t>Q393</t>
  </si>
  <si>
    <t>Q493</t>
  </si>
  <si>
    <t>Q194</t>
  </si>
  <si>
    <t>Q294</t>
  </si>
  <si>
    <t>Q394</t>
  </si>
  <si>
    <t>Q494</t>
  </si>
  <si>
    <t>Q195</t>
  </si>
  <si>
    <t>Q295</t>
  </si>
  <si>
    <t>Q395</t>
  </si>
  <si>
    <t>Q495</t>
  </si>
  <si>
    <t>Q196</t>
  </si>
  <si>
    <t>Q296</t>
  </si>
  <si>
    <t>Q396</t>
  </si>
  <si>
    <t>Q496</t>
  </si>
  <si>
    <t>Q197</t>
  </si>
  <si>
    <t>Q297</t>
  </si>
  <si>
    <t>Q397</t>
  </si>
  <si>
    <t>Q497</t>
  </si>
  <si>
    <t>Q198</t>
  </si>
  <si>
    <t>Q298</t>
  </si>
  <si>
    <t>Q398</t>
  </si>
  <si>
    <t>Q498</t>
  </si>
  <si>
    <t>Q199</t>
  </si>
  <si>
    <t>Q299</t>
  </si>
  <si>
    <t>Q399</t>
  </si>
  <si>
    <t>Q499</t>
  </si>
  <si>
    <t>Q100</t>
  </si>
  <si>
    <t>Q200</t>
  </si>
  <si>
    <t>Q300</t>
  </si>
  <si>
    <t>Q400</t>
  </si>
  <si>
    <t>Q101</t>
  </si>
  <si>
    <t>Q201</t>
  </si>
  <si>
    <t>Q301</t>
  </si>
  <si>
    <t>Q401</t>
  </si>
  <si>
    <t>Q102</t>
  </si>
  <si>
    <t>Q202</t>
  </si>
  <si>
    <t>Q302</t>
  </si>
  <si>
    <t>Q402</t>
  </si>
  <si>
    <t>Q103</t>
  </si>
  <si>
    <t>Q203</t>
  </si>
  <si>
    <t>Q303</t>
  </si>
  <si>
    <t>Q403</t>
  </si>
  <si>
    <t>Q104</t>
  </si>
  <si>
    <t>Q204</t>
  </si>
  <si>
    <t>Q304</t>
  </si>
  <si>
    <t>Q404</t>
  </si>
  <si>
    <t>Q105</t>
  </si>
  <si>
    <t>Q205</t>
  </si>
  <si>
    <t>Q305</t>
  </si>
  <si>
    <t>Q405</t>
  </si>
  <si>
    <t>Q106</t>
  </si>
  <si>
    <t>Q206</t>
  </si>
  <si>
    <t>Q306</t>
  </si>
  <si>
    <t>Q406</t>
  </si>
  <si>
    <t>Q107</t>
  </si>
  <si>
    <t>Q207</t>
  </si>
  <si>
    <t>Q307</t>
  </si>
  <si>
    <t>Q407</t>
  </si>
  <si>
    <t>Q108</t>
  </si>
  <si>
    <t>Q208</t>
  </si>
  <si>
    <t>Q308</t>
  </si>
  <si>
    <t>Q408</t>
  </si>
  <si>
    <t>Q109</t>
  </si>
  <si>
    <t>Q209</t>
  </si>
  <si>
    <t>Q309</t>
  </si>
  <si>
    <t>Q409</t>
  </si>
  <si>
    <t>Q110</t>
  </si>
  <si>
    <t>Q210</t>
  </si>
  <si>
    <t>Q310</t>
  </si>
  <si>
    <t>Q410</t>
  </si>
  <si>
    <t>Q111</t>
  </si>
  <si>
    <t>Q211</t>
  </si>
  <si>
    <t>Q311</t>
  </si>
  <si>
    <t>Q411</t>
  </si>
  <si>
    <t>Q112</t>
  </si>
  <si>
    <t>Q212</t>
  </si>
  <si>
    <t>Q312</t>
  </si>
  <si>
    <t>Q412</t>
  </si>
  <si>
    <t>Q113</t>
  </si>
  <si>
    <t>Q213</t>
  </si>
  <si>
    <t>Q313</t>
  </si>
  <si>
    <t>Q413</t>
  </si>
  <si>
    <t>Q114</t>
  </si>
  <si>
    <t>Q214</t>
  </si>
  <si>
    <t>Q314</t>
  </si>
  <si>
    <t>Q414</t>
  </si>
  <si>
    <t>Q115</t>
  </si>
  <si>
    <t>Q215</t>
  </si>
  <si>
    <t>Q315</t>
  </si>
  <si>
    <t>Q415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</si>
  <si>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</si>
  <si>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</si>
  <si>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</si>
  <si>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</si>
  <si>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</si>
  <si>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</si>
  <si>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</si>
  <si>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</si>
  <si>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</si>
  <si>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</si>
  <si>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</si>
  <si>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</si>
  <si>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</si>
  <si>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</si>
  <si>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Q253</t>
  </si>
  <si>
    <t>Q353</t>
  </si>
  <si>
    <t>Q453</t>
  </si>
  <si>
    <t>Q154</t>
  </si>
  <si>
    <t>Q254</t>
  </si>
  <si>
    <t>Q354</t>
  </si>
  <si>
    <t>Q454</t>
  </si>
  <si>
    <t>Q155</t>
  </si>
  <si>
    <t>Q255</t>
  </si>
  <si>
    <t>Q355</t>
  </si>
  <si>
    <t>Q455</t>
  </si>
  <si>
    <t>Q156</t>
  </si>
  <si>
    <t>Q256</t>
  </si>
  <si>
    <t>Q356</t>
  </si>
  <si>
    <t>Q456</t>
  </si>
  <si>
    <t>Q157</t>
  </si>
  <si>
    <t>Q257</t>
  </si>
  <si>
    <t>Q357</t>
  </si>
  <si>
    <t>Q457</t>
  </si>
  <si>
    <t>Q158</t>
  </si>
  <si>
    <t>Q258</t>
  </si>
  <si>
    <t>Q358</t>
  </si>
  <si>
    <t>Q458</t>
  </si>
  <si>
    <t>Q159</t>
  </si>
  <si>
    <t>Q259</t>
  </si>
  <si>
    <t>Q359</t>
  </si>
  <si>
    <t>Q459</t>
  </si>
  <si>
    <t>Q160</t>
  </si>
  <si>
    <t>Q260</t>
  </si>
  <si>
    <t>Q360</t>
  </si>
  <si>
    <t>Q460</t>
  </si>
  <si>
    <t>Q161</t>
  </si>
  <si>
    <t>Q261</t>
  </si>
  <si>
    <t>Q361</t>
  </si>
  <si>
    <t>Q461</t>
  </si>
  <si>
    <t>Q162</t>
  </si>
  <si>
    <t>Q262</t>
  </si>
  <si>
    <t>Q362</t>
  </si>
  <si>
    <t>Q462</t>
  </si>
  <si>
    <t>Q163</t>
  </si>
  <si>
    <t>Q263</t>
  </si>
  <si>
    <t>Q363</t>
  </si>
  <si>
    <t>Q463</t>
  </si>
  <si>
    <t>Q164</t>
  </si>
  <si>
    <t>Q264</t>
  </si>
  <si>
    <t>Q364</t>
  </si>
  <si>
    <t>Q464</t>
  </si>
  <si>
    <t>Q165</t>
  </si>
  <si>
    <t>Q265</t>
  </si>
  <si>
    <t>Q365</t>
  </si>
  <si>
    <t>Q465</t>
  </si>
  <si>
    <t>Q166</t>
  </si>
  <si>
    <t>Q266</t>
  </si>
  <si>
    <t>Q366</t>
  </si>
  <si>
    <t>Q466</t>
  </si>
  <si>
    <t>Q167</t>
  </si>
  <si>
    <t>Q267</t>
  </si>
  <si>
    <t>Q367</t>
  </si>
  <si>
    <t>Q467</t>
  </si>
  <si>
    <t>Q168</t>
  </si>
  <si>
    <t>Q268</t>
  </si>
  <si>
    <t>Q368</t>
  </si>
  <si>
    <t>Q468</t>
  </si>
  <si>
    <t>Q169</t>
  </si>
  <si>
    <t>Q269</t>
  </si>
  <si>
    <t>Q369</t>
  </si>
  <si>
    <t>Q469</t>
  </si>
  <si>
    <t>Q170</t>
  </si>
  <si>
    <t>Q270</t>
  </si>
  <si>
    <t>Q370</t>
  </si>
  <si>
    <t>Q470</t>
  </si>
  <si>
    <t>Q171</t>
  </si>
  <si>
    <t>Q271</t>
  </si>
  <si>
    <t>Q371</t>
  </si>
  <si>
    <t>Q471</t>
  </si>
  <si>
    <t>Q172</t>
  </si>
  <si>
    <t>Q272</t>
  </si>
  <si>
    <t>Q372</t>
  </si>
  <si>
    <t>Q472</t>
  </si>
  <si>
    <t>Q173</t>
  </si>
  <si>
    <t>Q273</t>
  </si>
  <si>
    <t>Q373</t>
  </si>
  <si>
    <t>Q473</t>
  </si>
  <si>
    <t>Q174</t>
  </si>
  <si>
    <t>Q274</t>
  </si>
  <si>
    <t>Q374</t>
  </si>
  <si>
    <t>Q474</t>
  </si>
  <si>
    <t>Q175</t>
  </si>
  <si>
    <t>Q275</t>
  </si>
  <si>
    <t>Q375</t>
  </si>
  <si>
    <t>Q475</t>
  </si>
  <si>
    <t>Q176</t>
  </si>
  <si>
    <t>Q276</t>
  </si>
  <si>
    <t>Q376</t>
  </si>
  <si>
    <t>Q476</t>
  </si>
  <si>
    <t>Q177</t>
  </si>
  <si>
    <t>Q277</t>
  </si>
  <si>
    <t>Q377</t>
  </si>
  <si>
    <t>Q477</t>
  </si>
  <si>
    <t>Q178</t>
  </si>
  <si>
    <t>Q278</t>
  </si>
  <si>
    <t>Q378</t>
  </si>
  <si>
    <t>Q478</t>
  </si>
  <si>
    <t>Q179</t>
  </si>
  <si>
    <t>Q279</t>
  </si>
  <si>
    <t>Q379</t>
  </si>
  <si>
    <t>Q479</t>
  </si>
  <si>
    <t>Q180</t>
  </si>
  <si>
    <t>Q280</t>
  </si>
  <si>
    <t>Q380</t>
  </si>
  <si>
    <t>Q480</t>
  </si>
  <si>
    <t>Q181</t>
  </si>
  <si>
    <t>Q281</t>
  </si>
  <si>
    <t>Q381</t>
  </si>
  <si>
    <t>Q481</t>
  </si>
  <si>
    <t>Q182</t>
  </si>
  <si>
    <t>Q282</t>
  </si>
  <si>
    <t>Q382</t>
  </si>
  <si>
    <t>Q482</t>
  </si>
  <si>
    <t>Q183</t>
  </si>
  <si>
    <t>Q283</t>
  </si>
  <si>
    <t>Q383</t>
  </si>
  <si>
    <t>Q483</t>
  </si>
  <si>
    <t>Q184</t>
  </si>
  <si>
    <t>Q284</t>
  </si>
  <si>
    <t>Q384</t>
  </si>
  <si>
    <t>Q484</t>
  </si>
  <si>
    <t>Q185</t>
  </si>
  <si>
    <t>Q285</t>
  </si>
  <si>
    <t>Q385</t>
  </si>
  <si>
    <t>Q485</t>
  </si>
  <si>
    <t>Q186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</si>
  <si>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</si>
  <si>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</si>
  <si>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</si>
  <si>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</si>
  <si>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</si>
  <si>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</si>
  <si>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</si>
  <si>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</si>
  <si>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</si>
  <si>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</si>
  <si>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</si>
  <si>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</si>
  <si>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</si>
  <si>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</si>
  <si>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</si>
  <si>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</si>
  <si>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</si>
  <si>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</si>
  <si>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</si>
  <si>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</si>
  <si>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</si>
  <si>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</si>
  <si>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</si>
  <si>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</si>
  <si>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</si>
  <si>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</si>
  <si>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</si>
  <si>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</si>
  <si>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</si>
  <si>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</si>
  <si>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</si>
  <si>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</si>
  <si>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</si>
  <si>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</si>
  <si>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</si>
  <si>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</si>
  <si>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</si>
  <si>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</si>
  <si>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</si>
  <si>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</si>
  <si>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</si>
  <si>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</si>
  <si>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</si>
  <si>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</si>
  <si>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</si>
  <si>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</si>
  <si>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</si>
  <si>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</si>
  <si>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</si>
  <si>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</si>
  <si>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</si>
  <si>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</si>
  <si>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</si>
  <si>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</si>
  <si>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</si>
  <si>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</si>
  <si>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</si>
  <si>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</si>
  <si>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</si>
  <si>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</si>
  <si>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</si>
  <si>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</si>
  <si>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</si>
  <si>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</si>
  <si>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</si>
  <si>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</si>
  <si>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</si>
  <si>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</si>
  <si>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</si>
  <si>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</si>
  <si>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</si>
  <si>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</si>
  <si>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</si>
  <si>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</si>
  <si>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</si>
  <si>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</si>
  <si>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</si>
  <si>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</si>
  <si>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</si>
  <si>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</si>
  <si>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</si>
  <si>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</si>
  <si>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</si>
  <si>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</si>
  <si>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</si>
  <si>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</si>
  <si>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</si>
  <si>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</si>
  <si>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</si>
  <si>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</si>
  <si>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</si>
  <si>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</si>
  <si>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</si>
  <si>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</si>
  <si>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</si>
  <si>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</si>
  <si>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</si>
  <si>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</si>
  <si>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</si>
  <si>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</si>
  <si>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</si>
  <si>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</si>
  <si>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</si>
  <si>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</si>
  <si>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</si>
  <si>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</si>
  <si>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</si>
  <si>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</si>
  <si>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</si>
  <si>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</si>
  <si>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</si>
  <si>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</si>
  <si>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</si>
  <si>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</si>
  <si>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</si>
  <si>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</si>
  <si>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</si>
  <si>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</si>
  <si>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</si>
  <si>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</si>
  <si>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</si>
  <si>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</si>
  <si>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</si>
  <si>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</si>
  <si>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</si>
  <si>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</si>
  <si>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</si>
  <si>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</si>
  <si>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</si>
  <si>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</si>
  <si>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</si>
  <si>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</si>
  <si>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E20</t>
  </si>
  <si>
    <t>E153</t>
  </si>
  <si>
    <t>E286</t>
  </si>
  <si>
    <t>E287</t>
  </si>
  <si>
    <t>E288</t>
  </si>
  <si>
    <t>E289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</si>
  <si>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</si>
  <si>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</si>
  <si>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</si>
  <si>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</si>
  <si>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</si>
  <si>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</si>
  <si>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</si>
  <si>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</si>
  <si>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</si>
  <si>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</si>
  <si>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</si>
  <si>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</si>
  <si>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</si>
  <si>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</si>
  <si>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</si>
  <si>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</si>
  <si>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</si>
  <si>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</si>
  <si>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</si>
  <si>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</si>
  <si>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</si>
  <si>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</si>
  <si>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E312</t>
  </si>
  <si>
    <t>E313</t>
  </si>
  <si>
    <t>E314</t>
  </si>
  <si>
    <t>E315</t>
  </si>
  <si>
    <t>E316</t>
  </si>
  <si>
    <t>E317</t>
  </si>
  <si>
    <t>E318</t>
  </si>
  <si>
    <t>E319</t>
  </si>
  <si>
    <t>E320</t>
  </si>
  <si>
    <t>E321</t>
  </si>
  <si>
    <t>E322</t>
  </si>
  <si>
    <t>E323</t>
  </si>
  <si>
    <t>E324</t>
  </si>
  <si>
    <t>E325</t>
  </si>
  <si>
    <t>E326</t>
  </si>
  <si>
    <t>E327</t>
  </si>
  <si>
    <t>E328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</si>
  <si>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</si>
  <si>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</si>
  <si>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</si>
  <si>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</si>
  <si>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</si>
  <si>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</si>
  <si>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</si>
  <si>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</si>
  <si>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</si>
  <si>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</si>
  <si>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E339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</si>
  <si>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</si>
  <si>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</si>
  <si>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</si>
  <si>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</si>
  <si>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</si>
  <si>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</si>
  <si>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</si>
  <si>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</si>
  <si>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</si>
  <si>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</si>
  <si>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</si>
  <si>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</si>
  <si>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</si>
  <si>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</si>
  <si>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</si>
  <si>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</si>
  <si>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</si>
  <si>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</si>
  <si>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</si>
  <si>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</si>
  <si>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</si>
  <si>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</si>
  <si>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</si>
  <si>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</si>
  <si>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</si>
  <si>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</si>
  <si>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</si>
  <si>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</si>
  <si>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</si>
  <si>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</si>
  <si>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</si>
  <si>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</si>
  <si>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</si>
  <si>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</si>
  <si>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</si>
  <si>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</si>
  <si>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</si>
  <si>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</si>
  <si>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</si>
  <si>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</si>
  <si>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</si>
  <si>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</si>
  <si>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</si>
  <si>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</si>
  <si>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</si>
  <si>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</si>
  <si>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</si>
  <si>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</si>
  <si>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</si>
  <si>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</si>
  <si>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</si>
  <si>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</si>
  <si>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</si>
  <si>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</si>
  <si>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</si>
  <si>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</si>
  <si>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</si>
  <si>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</si>
  <si>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</si>
  <si>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</si>
  <si>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E400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</si>
  <si>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</si>
  <si>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</si>
  <si>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</si>
  <si>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</si>
  <si>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</si>
  <si>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</si>
  <si>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</si>
  <si>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</si>
  <si>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</si>
  <si>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</si>
  <si>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E411</t>
  </si>
  <si>
    <t>E412</t>
  </si>
  <si>
    <t>E413</t>
  </si>
  <si>
    <t>E414</t>
  </si>
  <si>
    <t>E415</t>
  </si>
  <si>
    <t>E416</t>
  </si>
  <si>
    <t>E417</t>
  </si>
  <si>
    <t>E418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</si>
  <si>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</si>
  <si>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</si>
  <si>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</si>
  <si>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</si>
  <si>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</si>
  <si>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</si>
  <si>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</si>
  <si>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</si>
  <si>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</si>
  <si>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</si>
  <si>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</si>
  <si>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</si>
  <si>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</si>
  <si>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</si>
  <si>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</si>
  <si>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</si>
  <si>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</si>
  <si>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</si>
  <si>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</si>
  <si>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</si>
  <si>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</si>
  <si>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</si>
  <si>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</si>
  <si>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</si>
  <si>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</si>
  <si>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</si>
  <si>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</si>
  <si>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</si>
  <si>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</si>
  <si>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</si>
  <si>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</si>
  <si>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</si>
  <si>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</si>
  <si>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</si>
  <si>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</si>
  <si>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</si>
  <si>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</si>
  <si>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</si>
  <si>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</si>
  <si>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</si>
  <si>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</si>
  <si>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</si>
  <si>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</si>
  <si>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</si>
  <si>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</si>
  <si>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</si>
  <si>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</si>
  <si>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</si>
  <si>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</si>
  <si>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</si>
  <si>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</si>
  <si>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</si>
  <si>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</si>
  <si>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</si>
  <si>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</si>
  <si>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</si>
  <si>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</si>
  <si>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</si>
  <si>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</si>
  <si>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</si>
  <si>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</si>
  <si>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</si>
  <si>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</si>
  <si>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</si>
  <si>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</si>
  <si>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</si>
  <si>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</si>
  <si>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</si>
  <si>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</si>
  <si>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</si>
  <si>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</si>
  <si>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</si>
  <si>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</si>
  <si>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</si>
  <si>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</si>
  <si>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</si>
  <si>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</si>
  <si>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</si>
  <si>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</si>
  <si>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</si>
  <si>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</si>
  <si>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</si>
  <si>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</si>
  <si>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</si>
  <si>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</si>
  <si>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</si>
  <si>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</si>
  <si>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</si>
  <si>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</si>
  <si>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</si>
  <si>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</si>
  <si>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</si>
  <si>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</si>
  <si>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</si>
  <si>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</si>
  <si>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</si>
  <si>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</si>
  <si>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</si>
  <si>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</si>
  <si>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</si>
  <si>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</si>
  <si>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</si>
  <si>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</si>
  <si>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</si>
  <si>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</si>
  <si>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</si>
  <si>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</si>
  <si>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</si>
  <si>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</si>
  <si>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</si>
  <si>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</si>
  <si>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</si>
  <si>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</si>
  <si>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</si>
  <si>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</si>
  <si>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</si>
  <si>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</si>
  <si>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</si>
  <si>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</si>
  <si>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</si>
  <si>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</si>
  <si>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</si>
  <si>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</si>
  <si>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</si>
  <si>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</si>
  <si>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</si>
  <si>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</si>
  <si>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</si>
  <si>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</si>
  <si>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</si>
  <si>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</si>
  <si>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</si>
  <si>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</si>
  <si>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</si>
  <si>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</si>
  <si>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</si>
  <si>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</si>
  <si>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</si>
  <si>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</si>
  <si>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</si>
  <si>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</si>
  <si>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</si>
  <si>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</si>
  <si>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</si>
  <si>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</si>
  <si>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</si>
  <si>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</si>
  <si>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</si>
  <si>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</si>
  <si>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</si>
  <si>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</si>
  <si>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</si>
  <si>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</si>
  <si>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</si>
  <si>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</si>
  <si>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</si>
  <si>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</si>
  <si>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</si>
  <si>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</si>
  <si>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</si>
  <si>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</si>
  <si>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</si>
  <si>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</si>
  <si>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</si>
  <si>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</si>
  <si>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</si>
  <si>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</si>
  <si>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</si>
  <si>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</si>
  <si>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</si>
  <si>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</si>
  <si>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</si>
  <si>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</si>
  <si>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</si>
  <si>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</si>
  <si>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</si>
  <si>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</si>
  <si>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</si>
  <si>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</si>
  <si>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</si>
  <si>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</si>
  <si>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</si>
  <si>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</si>
  <si>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</si>
  <si>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</si>
  <si>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</si>
  <si>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</si>
  <si>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</si>
  <si>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</si>
  <si>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</si>
  <si>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</si>
  <si>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</si>
  <si>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</si>
  <si>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</si>
  <si>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</si>
  <si>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</si>
  <si>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</si>
  <si>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</si>
  <si>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</si>
  <si>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</si>
  <si>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</si>
  <si>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</si>
  <si>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</si>
  <si>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</si>
  <si>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</si>
  <si>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</si>
  <si>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</si>
  <si>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</si>
  <si>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</si>
  <si>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</si>
  <si>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</si>
  <si>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</si>
  <si>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</si>
  <si>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</si>
  <si>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</si>
  <si>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</si>
  <si>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</si>
  <si>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</si>
  <si>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</si>
  <si>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</si>
  <si>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</si>
  <si>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</si>
  <si>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</si>
  <si>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</si>
  <si>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</si>
  <si>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</si>
  <si>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</si>
  <si>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</si>
  <si>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</si>
  <si>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</si>
  <si>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</si>
  <si>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</si>
  <si>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</si>
  <si>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</si>
  <si>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</si>
  <si>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</si>
  <si>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</si>
  <si>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</si>
  <si>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</si>
  <si>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</si>
  <si>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</si>
  <si>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</si>
  <si>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</si>
  <si>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</si>
  <si>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</si>
  <si>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</si>
  <si>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</si>
  <si>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</si>
  <si>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</si>
  <si>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</si>
  <si>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</si>
  <si>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</si>
  <si>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</si>
  <si>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</si>
  <si>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</si>
  <si>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</si>
  <si>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</si>
  <si>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</si>
  <si>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</si>
  <si>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</si>
  <si>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</si>
  <si>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</si>
  <si>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</si>
  <si>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</si>
  <si>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〒</t>
  </si>
  <si>
    <t>TEL</t>
  </si>
  <si>
    <t>E-mail</t>
  </si>
  <si>
    <t>FAX</t>
  </si>
  <si>
    <t>ユニフォーム</t>
  </si>
  <si>
    <t>FP</t>
  </si>
  <si>
    <t>シャツ</t>
  </si>
  <si>
    <t>パンツ</t>
  </si>
  <si>
    <t>ソックス</t>
  </si>
  <si>
    <t>GK</t>
  </si>
  <si>
    <t>シャツ</t>
  </si>
  <si>
    <t>パンツ</t>
  </si>
  <si>
    <t>スタッフ</t>
  </si>
  <si>
    <t>コーチ</t>
  </si>
  <si>
    <t>マネージャー</t>
  </si>
  <si>
    <t>メンバー</t>
  </si>
  <si>
    <t>ポジション</t>
  </si>
  <si>
    <t>team 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</si>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</sst>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m\ d\,\ yyyy"/>
    <numFmt numFmtId="194" formatCode="[$-411]g/&quot;標&quot;&quot;準&quot;"/>
    <numFmt numFmtId="195" formatCode="&quot;R$ &quot;#,##0_);\(&quot;R$ &quot;#,##0\)"/>
    <numFmt numFmtId="196" formatCode="&quot;R$ &quot;#,##0_);[Red]\(&quot;R$ &quot;#,##0\)"/>
    <numFmt numFmtId="197" formatCode="&quot;R$ &quot;#,##0.00_);\(&quot;R$ &quot;#,##0.00\)"/>
    <numFmt numFmtId="198" formatCode="&quot;R$ &quot;#,##0.00_);[Red]\(&quot;R$ &quot;#,##0.00\)"/>
    <numFmt numFmtId="199" formatCode="_(&quot;R$ &quot;* #,##0_);_(&quot;R$ &quot;* \(#,##0\);_(&quot;R$ &quot;* &quot;-&quot;_);_(@_)"/>
    <numFmt numFmtId="200" formatCode="_(&quot;R$ &quot;* #,##0.00_);_(&quot;R$ &quot;* \(#,##0.00\);_(&quot;R$ &quot;* &quot;-&quot;??_);_(@_)"/>
    <numFmt numFmtId="201" formatCode="[$-416]dddd\,\ d&quot; de &quot;mmmm&quot; de &quot;yyyy"/>
    <numFmt numFmtId="202" formatCode="m/d;@"/>
    <numFmt numFmtId="203" formatCode="\1\9##&quot;･&quot;##&quot;・&quot;##"/>
    <numFmt numFmtId="204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4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sz val="12"/>
      <color indexed="10"/>
      <name val="HGP創英角ﾎﾟｯﾌﾟ体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HGP創英角ﾎﾟｯﾌﾟ体"/>
      <family val="3"/>
    </font>
    <font>
      <sz val="12"/>
      <name val="HG丸ｺﾞｼｯｸM-PRO"/>
      <family val="3"/>
    </font>
    <font>
      <sz val="12"/>
      <name val="HGS創英角ﾎﾟｯﾌﾟ体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創英角ｺﾞｼｯｸUB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thin"/>
      <bottom style="thin"/>
    </border>
    <border>
      <left style="hair"/>
      <right style="double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 style="dashed"/>
      <top style="thin"/>
      <bottom style="dashed"/>
    </border>
    <border>
      <left style="thin"/>
      <right style="dashed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thin"/>
      <top style="thin"/>
      <bottom style="dash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3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4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62" applyFont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35" fillId="0" borderId="0" xfId="62" applyFont="1" applyAlignment="1">
      <alignment horizontal="left" vertical="center" wrapText="1"/>
      <protection/>
    </xf>
    <xf numFmtId="0" fontId="37" fillId="0" borderId="0" xfId="62" applyFont="1" applyAlignment="1">
      <alignment horizontal="left" vertical="center" wrapText="1"/>
      <protection/>
    </xf>
    <xf numFmtId="0" fontId="37" fillId="0" borderId="0" xfId="62" applyFont="1" applyAlignment="1">
      <alignment horizontal="left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0" xfId="62" applyAlignment="1" applyProtection="1">
      <alignment horizontal="left" vertical="center"/>
      <protection locked="0"/>
    </xf>
    <xf numFmtId="0" fontId="38" fillId="0" borderId="0" xfId="62" applyFont="1" applyBorder="1" applyAlignment="1">
      <alignment horizontal="left" vertical="center" wrapText="1"/>
      <protection/>
    </xf>
    <xf numFmtId="0" fontId="0" fillId="0" borderId="0" xfId="62" applyFont="1" applyAlignment="1">
      <alignment horizontal="left" vertical="center" wrapText="1"/>
      <protection/>
    </xf>
    <xf numFmtId="0" fontId="0" fillId="0" borderId="0" xfId="62" applyAlignment="1">
      <alignment horizontal="left" vertical="center" wrapText="1"/>
      <protection/>
    </xf>
    <xf numFmtId="0" fontId="2" fillId="24" borderId="11" xfId="64" applyFont="1" applyFill="1" applyBorder="1" applyAlignment="1">
      <alignment horizontal="center" vertical="center"/>
      <protection/>
    </xf>
    <xf numFmtId="0" fontId="2" fillId="25" borderId="11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vertical="center"/>
      <protection locked="0"/>
    </xf>
    <xf numFmtId="0" fontId="6" fillId="0" borderId="12" xfId="64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6" fillId="0" borderId="0" xfId="63" applyFont="1" applyFill="1" applyBorder="1" applyAlignment="1" applyProtection="1">
      <alignment horizontal="left" vertical="center"/>
      <protection locked="0"/>
    </xf>
    <xf numFmtId="0" fontId="0" fillId="0" borderId="0" xfId="63" applyFill="1" applyBorder="1" applyAlignment="1" applyProtection="1">
      <alignment horizontal="center" vertical="center"/>
      <protection locked="0"/>
    </xf>
    <xf numFmtId="0" fontId="0" fillId="0" borderId="0" xfId="63" applyFill="1" applyProtection="1">
      <alignment vertical="center"/>
      <protection locked="0"/>
    </xf>
    <xf numFmtId="0" fontId="4" fillId="0" borderId="0" xfId="63" applyFont="1" applyFill="1" applyAlignment="1" applyProtection="1">
      <alignment/>
      <protection locked="0"/>
    </xf>
    <xf numFmtId="0" fontId="4" fillId="0" borderId="0" xfId="63" applyFont="1" applyFill="1" applyProtection="1">
      <alignment vertical="center"/>
      <protection locked="0"/>
    </xf>
    <xf numFmtId="0" fontId="6" fillId="0" borderId="16" xfId="63" applyFont="1" applyFill="1" applyBorder="1" applyAlignment="1" applyProtection="1">
      <alignment vertical="center"/>
      <protection locked="0"/>
    </xf>
    <xf numFmtId="0" fontId="6" fillId="0" borderId="12" xfId="63" applyFont="1" applyFill="1" applyBorder="1" applyAlignment="1" applyProtection="1">
      <alignment vertical="center"/>
      <protection locked="0"/>
    </xf>
    <xf numFmtId="0" fontId="6" fillId="0" borderId="17" xfId="63" applyFont="1" applyFill="1" applyBorder="1" applyAlignment="1" applyProtection="1">
      <alignment vertical="center"/>
      <protection locked="0"/>
    </xf>
    <xf numFmtId="0" fontId="6" fillId="0" borderId="12" xfId="63" applyFont="1" applyFill="1" applyBorder="1" applyProtection="1">
      <alignment vertical="center"/>
      <protection locked="0"/>
    </xf>
    <xf numFmtId="0" fontId="6" fillId="0" borderId="17" xfId="63" applyFont="1" applyFill="1" applyBorder="1" applyProtection="1">
      <alignment vertical="center"/>
      <protection locked="0"/>
    </xf>
    <xf numFmtId="0" fontId="6" fillId="0" borderId="16" xfId="63" applyFont="1" applyFill="1" applyBorder="1" applyProtection="1">
      <alignment vertical="center"/>
      <protection locked="0"/>
    </xf>
    <xf numFmtId="0" fontId="4" fillId="0" borderId="12" xfId="63" applyFont="1" applyFill="1" applyBorder="1" applyProtection="1">
      <alignment vertical="center"/>
      <protection locked="0"/>
    </xf>
    <xf numFmtId="0" fontId="4" fillId="0" borderId="17" xfId="63" applyFont="1" applyFill="1" applyBorder="1" applyProtection="1">
      <alignment vertical="center"/>
      <protection locked="0"/>
    </xf>
    <xf numFmtId="0" fontId="4" fillId="0" borderId="18" xfId="63" applyFont="1" applyFill="1" applyBorder="1" applyAlignment="1" applyProtection="1">
      <alignment vertical="center"/>
      <protection locked="0"/>
    </xf>
    <xf numFmtId="0" fontId="4" fillId="0" borderId="19" xfId="63" applyFont="1" applyFill="1" applyBorder="1" applyAlignment="1" applyProtection="1">
      <alignment vertical="center"/>
      <protection locked="0"/>
    </xf>
    <xf numFmtId="0" fontId="4" fillId="0" borderId="20" xfId="63" applyFont="1" applyFill="1" applyBorder="1" applyAlignment="1" applyProtection="1">
      <alignment vertical="center"/>
      <protection locked="0"/>
    </xf>
    <xf numFmtId="0" fontId="4" fillId="0" borderId="18" xfId="63" applyFont="1" applyFill="1" applyBorder="1" applyProtection="1">
      <alignment vertical="center"/>
      <protection locked="0"/>
    </xf>
    <xf numFmtId="0" fontId="4" fillId="0" borderId="19" xfId="63" applyFont="1" applyFill="1" applyBorder="1" applyProtection="1">
      <alignment vertical="center"/>
      <protection locked="0"/>
    </xf>
    <xf numFmtId="0" fontId="4" fillId="0" borderId="20" xfId="63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63" applyFill="1" applyBorder="1" applyProtection="1">
      <alignment vertical="center"/>
      <protection locked="0"/>
    </xf>
    <xf numFmtId="0" fontId="0" fillId="21" borderId="23" xfId="62" applyFill="1" applyBorder="1" applyAlignment="1" applyProtection="1">
      <alignment horizontal="left" vertical="center"/>
      <protection locked="0"/>
    </xf>
    <xf numFmtId="0" fontId="14" fillId="21" borderId="24" xfId="43" applyFill="1" applyBorder="1" applyAlignment="1" applyProtection="1">
      <alignment horizontal="left" vertical="center"/>
      <protection locked="0"/>
    </xf>
    <xf numFmtId="0" fontId="0" fillId="21" borderId="23" xfId="62" applyFill="1" applyBorder="1" applyAlignment="1">
      <alignment horizontal="left" vertical="center"/>
      <protection/>
    </xf>
    <xf numFmtId="0" fontId="0" fillId="21" borderId="25" xfId="62" applyFill="1" applyBorder="1" applyAlignment="1">
      <alignment horizontal="left" vertical="center"/>
      <protection/>
    </xf>
    <xf numFmtId="0" fontId="43" fillId="0" borderId="10" xfId="62" applyFont="1" applyBorder="1" applyAlignment="1">
      <alignment horizontal="center" vertical="center"/>
      <protection/>
    </xf>
    <xf numFmtId="0" fontId="43" fillId="0" borderId="10" xfId="62" applyFont="1" applyBorder="1" applyAlignment="1">
      <alignment horizontal="center" vertical="center" shrinkToFit="1"/>
      <protection/>
    </xf>
    <xf numFmtId="0" fontId="43" fillId="21" borderId="10" xfId="62" applyFont="1" applyFill="1" applyBorder="1" applyAlignment="1" applyProtection="1">
      <alignment horizontal="center" vertical="center" shrinkToFit="1"/>
      <protection locked="0"/>
    </xf>
    <xf numFmtId="0" fontId="43" fillId="25" borderId="10" xfId="62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Border="1" applyAlignment="1">
      <alignment horizontal="center" vertical="center" wrapText="1"/>
      <protection/>
    </xf>
    <xf numFmtId="0" fontId="43" fillId="0" borderId="0" xfId="62" applyFont="1" applyAlignment="1">
      <alignment horizontal="center" vertical="center"/>
      <protection/>
    </xf>
    <xf numFmtId="0" fontId="43" fillId="0" borderId="0" xfId="62" applyFont="1" applyAlignment="1">
      <alignment horizontal="left" vertical="center"/>
      <protection/>
    </xf>
    <xf numFmtId="0" fontId="43" fillId="17" borderId="10" xfId="62" applyFont="1" applyFill="1" applyBorder="1" applyAlignment="1">
      <alignment horizontal="center" vertical="center" shrinkToFit="1"/>
      <protection/>
    </xf>
    <xf numFmtId="0" fontId="43" fillId="0" borderId="10" xfId="62" applyFont="1" applyFill="1" applyBorder="1" applyAlignment="1" applyProtection="1">
      <alignment horizontal="center" vertical="center" shrinkToFit="1"/>
      <protection/>
    </xf>
    <xf numFmtId="0" fontId="43" fillId="26" borderId="10" xfId="62" applyFont="1" applyFill="1" applyBorder="1" applyAlignment="1" applyProtection="1">
      <alignment horizontal="center" vertical="center" shrinkToFit="1"/>
      <protection locked="0"/>
    </xf>
    <xf numFmtId="0" fontId="8" fillId="24" borderId="26" xfId="64" applyFont="1" applyFill="1" applyBorder="1" applyAlignment="1">
      <alignment horizontal="center" vertical="top" textRotation="255"/>
      <protection/>
    </xf>
    <xf numFmtId="0" fontId="8" fillId="24" borderId="27" xfId="64" applyFont="1" applyFill="1" applyBorder="1" applyAlignment="1">
      <alignment horizontal="center" vertical="top" textRotation="255"/>
      <protection/>
    </xf>
    <xf numFmtId="0" fontId="8" fillId="24" borderId="28" xfId="64" applyFont="1" applyFill="1" applyBorder="1" applyAlignment="1">
      <alignment horizontal="center" vertical="top" textRotation="255"/>
      <protection/>
    </xf>
    <xf numFmtId="0" fontId="8" fillId="25" borderId="26" xfId="64" applyFont="1" applyFill="1" applyBorder="1" applyAlignment="1">
      <alignment horizontal="center" vertical="top" textRotation="255"/>
      <protection/>
    </xf>
    <xf numFmtId="0" fontId="8" fillId="25" borderId="27" xfId="64" applyFont="1" applyFill="1" applyBorder="1" applyAlignment="1">
      <alignment horizontal="center" vertical="top" textRotation="255"/>
      <protection/>
    </xf>
    <xf numFmtId="0" fontId="8" fillId="25" borderId="28" xfId="64" applyFont="1" applyFill="1" applyBorder="1" applyAlignment="1">
      <alignment horizontal="center" vertical="top" textRotation="255"/>
      <protection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 readingOrder="1"/>
    </xf>
    <xf numFmtId="0" fontId="8" fillId="0" borderId="33" xfId="0" applyFont="1" applyFill="1" applyBorder="1" applyAlignment="1">
      <alignment horizontal="center" vertical="center" readingOrder="1"/>
    </xf>
    <xf numFmtId="0" fontId="8" fillId="0" borderId="34" xfId="0" applyFont="1" applyFill="1" applyBorder="1" applyAlignment="1">
      <alignment horizontal="center" vertical="center" readingOrder="1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0" applyFont="1" applyBorder="1" applyAlignment="1">
      <alignment vertical="center"/>
    </xf>
    <xf numFmtId="177" fontId="18" fillId="0" borderId="12" xfId="64" applyNumberFormat="1" applyFont="1" applyFill="1" applyBorder="1" applyAlignment="1">
      <alignment horizontal="right" vertical="center"/>
      <protection/>
    </xf>
    <xf numFmtId="177" fontId="18" fillId="0" borderId="52" xfId="64" applyNumberFormat="1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>
      <alignment horizontal="center" vertical="center" shrinkToFit="1" readingOrder="1"/>
    </xf>
    <xf numFmtId="0" fontId="8" fillId="0" borderId="55" xfId="0" applyFont="1" applyFill="1" applyBorder="1" applyAlignment="1">
      <alignment horizontal="center" vertical="center" shrinkToFit="1" readingOrder="1"/>
    </xf>
    <xf numFmtId="0" fontId="18" fillId="0" borderId="12" xfId="64" applyFont="1" applyFill="1" applyBorder="1" applyAlignment="1">
      <alignment horizontal="right" vertical="center"/>
      <protection/>
    </xf>
    <xf numFmtId="0" fontId="18" fillId="0" borderId="52" xfId="64" applyFont="1" applyFill="1" applyBorder="1" applyAlignment="1">
      <alignment horizontal="right"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16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64" xfId="64" applyFont="1" applyFill="1" applyBorder="1" applyAlignment="1">
      <alignment horizontal="right" vertical="center"/>
      <protection/>
    </xf>
    <xf numFmtId="0" fontId="18" fillId="0" borderId="65" xfId="64" applyFont="1" applyFill="1" applyBorder="1" applyAlignment="1">
      <alignment horizontal="right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4" fillId="0" borderId="59" xfId="61" applyFont="1" applyBorder="1" applyAlignment="1">
      <alignment horizontal="center" vertical="center"/>
      <protection/>
    </xf>
    <xf numFmtId="0" fontId="4" fillId="0" borderId="69" xfId="0" applyFont="1" applyBorder="1" applyAlignment="1">
      <alignment vertical="center"/>
    </xf>
    <xf numFmtId="0" fontId="39" fillId="0" borderId="47" xfId="0" applyFont="1" applyFill="1" applyBorder="1" applyAlignment="1" applyProtection="1">
      <alignment horizontal="center" vertical="center"/>
      <protection locked="0"/>
    </xf>
    <xf numFmtId="0" fontId="4" fillId="0" borderId="54" xfId="61" applyFont="1" applyBorder="1" applyAlignment="1">
      <alignment horizontal="center" vertical="center"/>
      <protection/>
    </xf>
    <xf numFmtId="0" fontId="4" fillId="0" borderId="56" xfId="0" applyFont="1" applyBorder="1" applyAlignment="1">
      <alignment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39" fillId="0" borderId="71" xfId="0" applyFont="1" applyFill="1" applyBorder="1" applyAlignment="1" applyProtection="1">
      <alignment horizontal="center" vertical="center"/>
      <protection locked="0"/>
    </xf>
    <xf numFmtId="0" fontId="39" fillId="0" borderId="31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72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13" fillId="0" borderId="78" xfId="0" applyFont="1" applyFill="1" applyBorder="1" applyAlignment="1" applyProtection="1">
      <alignment horizontal="center" vertical="center"/>
      <protection locked="0"/>
    </xf>
    <xf numFmtId="0" fontId="13" fillId="0" borderId="79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77" xfId="0" applyFont="1" applyFill="1" applyBorder="1" applyAlignment="1" applyProtection="1">
      <alignment horizontal="center" vertical="center"/>
      <protection locked="0"/>
    </xf>
    <xf numFmtId="0" fontId="4" fillId="0" borderId="40" xfId="61" applyFont="1" applyBorder="1" applyAlignment="1">
      <alignment horizontal="center" vertical="center"/>
      <protection/>
    </xf>
    <xf numFmtId="0" fontId="4" fillId="0" borderId="81" xfId="6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5" fillId="0" borderId="12" xfId="64" applyFont="1" applyFill="1" applyBorder="1" applyAlignment="1">
      <alignment horizontal="center" vertical="center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52" xfId="64" applyFont="1" applyFill="1" applyBorder="1" applyAlignment="1">
      <alignment horizontal="center" vertical="center" shrinkToFit="1"/>
      <protection/>
    </xf>
    <xf numFmtId="0" fontId="5" fillId="0" borderId="82" xfId="64" applyFont="1" applyFill="1" applyBorder="1" applyAlignment="1">
      <alignment horizontal="center" vertical="center" shrinkToFit="1"/>
      <protection/>
    </xf>
    <xf numFmtId="0" fontId="6" fillId="0" borderId="52" xfId="64" applyFont="1" applyFill="1" applyBorder="1" applyAlignment="1">
      <alignment horizontal="left" vertical="center"/>
      <protection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0" fillId="0" borderId="12" xfId="64" applyFont="1" applyFill="1" applyBorder="1" applyAlignment="1" applyProtection="1">
      <alignment horizontal="center" vertical="center" shrinkToFit="1"/>
      <protection locked="0"/>
    </xf>
    <xf numFmtId="0" fontId="40" fillId="0" borderId="61" xfId="64" applyFont="1" applyFill="1" applyBorder="1" applyAlignment="1" applyProtection="1">
      <alignment horizontal="center" vertical="center" shrinkToFit="1"/>
      <protection locked="0"/>
    </xf>
    <xf numFmtId="0" fontId="40" fillId="0" borderId="19" xfId="64" applyFont="1" applyFill="1" applyBorder="1" applyAlignment="1" applyProtection="1">
      <alignment horizontal="center" vertical="center" shrinkToFit="1"/>
      <protection locked="0"/>
    </xf>
    <xf numFmtId="0" fontId="40" fillId="0" borderId="85" xfId="64" applyFont="1" applyFill="1" applyBorder="1" applyAlignment="1" applyProtection="1">
      <alignment horizontal="center" vertical="center" shrinkToFit="1"/>
      <protection locked="0"/>
    </xf>
    <xf numFmtId="0" fontId="7" fillId="0" borderId="64" xfId="64" applyFont="1" applyFill="1" applyBorder="1" applyAlignment="1" applyProtection="1">
      <alignment horizontal="center" vertical="center" shrinkToFit="1"/>
      <protection locked="0"/>
    </xf>
    <xf numFmtId="0" fontId="7" fillId="0" borderId="12" xfId="64" applyFont="1" applyFill="1" applyBorder="1" applyAlignment="1" applyProtection="1">
      <alignment horizontal="center" vertical="center" shrinkToFit="1"/>
      <protection locked="0"/>
    </xf>
    <xf numFmtId="0" fontId="7" fillId="0" borderId="86" xfId="64" applyFont="1" applyFill="1" applyBorder="1" applyAlignment="1" applyProtection="1">
      <alignment horizontal="center" vertical="center" shrinkToFit="1"/>
      <protection locked="0"/>
    </xf>
    <xf numFmtId="0" fontId="7" fillId="0" borderId="19" xfId="64" applyFont="1" applyFill="1" applyBorder="1" applyAlignment="1" applyProtection="1">
      <alignment horizontal="center" vertical="center" shrinkToFit="1"/>
      <protection locked="0"/>
    </xf>
    <xf numFmtId="0" fontId="7" fillId="0" borderId="16" xfId="64" applyFont="1" applyFill="1" applyBorder="1" applyAlignment="1" applyProtection="1">
      <alignment horizontal="center" vertical="center" shrinkToFit="1"/>
      <protection locked="0"/>
    </xf>
    <xf numFmtId="0" fontId="7" fillId="0" borderId="18" xfId="64" applyFont="1" applyFill="1" applyBorder="1" applyAlignment="1" applyProtection="1">
      <alignment horizontal="center" vertical="center" shrinkToFit="1"/>
      <protection locked="0"/>
    </xf>
    <xf numFmtId="0" fontId="7" fillId="0" borderId="32" xfId="64" applyFont="1" applyFill="1" applyBorder="1" applyAlignment="1">
      <alignment horizontal="right" vertical="center"/>
      <protection/>
    </xf>
    <xf numFmtId="0" fontId="7" fillId="0" borderId="33" xfId="64" applyFont="1" applyFill="1" applyBorder="1" applyAlignment="1">
      <alignment horizontal="right" vertical="center"/>
      <protection/>
    </xf>
    <xf numFmtId="0" fontId="7" fillId="0" borderId="87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0" fontId="7" fillId="0" borderId="86" xfId="64" applyFont="1" applyFill="1" applyBorder="1" applyAlignment="1">
      <alignment horizontal="right" vertical="center"/>
      <protection/>
    </xf>
    <xf numFmtId="0" fontId="7" fillId="0" borderId="19" xfId="64" applyFont="1" applyFill="1" applyBorder="1" applyAlignment="1">
      <alignment horizontal="right" vertical="center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9" xfId="64" applyFont="1" applyFill="1" applyBorder="1" applyAlignment="1">
      <alignment horizontal="center" vertical="center"/>
      <protection/>
    </xf>
    <xf numFmtId="0" fontId="7" fillId="0" borderId="33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19" xfId="64" applyFont="1" applyFill="1" applyBorder="1" applyAlignment="1">
      <alignment horizontal="left" vertical="center"/>
      <protection/>
    </xf>
    <xf numFmtId="0" fontId="7" fillId="0" borderId="80" xfId="64" applyFont="1" applyFill="1" applyBorder="1" applyAlignment="1">
      <alignment horizontal="left" vertical="center"/>
      <protection/>
    </xf>
    <xf numFmtId="0" fontId="7" fillId="0" borderId="88" xfId="64" applyFont="1" applyFill="1" applyBorder="1" applyAlignment="1">
      <alignment horizontal="left" vertical="center"/>
      <protection/>
    </xf>
    <xf numFmtId="0" fontId="7" fillId="0" borderId="85" xfId="64" applyFont="1" applyFill="1" applyBorder="1" applyAlignment="1">
      <alignment horizontal="left" vertical="center"/>
      <protection/>
    </xf>
    <xf numFmtId="0" fontId="2" fillId="26" borderId="0" xfId="0" applyFont="1" applyFill="1" applyBorder="1" applyAlignment="1" applyProtection="1">
      <alignment horizontal="left" vertical="top" wrapText="1"/>
      <protection locked="0"/>
    </xf>
    <xf numFmtId="0" fontId="2" fillId="26" borderId="0" xfId="0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24" borderId="91" xfId="0" applyFont="1" applyFill="1" applyBorder="1" applyAlignment="1" applyProtection="1">
      <alignment horizontal="center" vertical="top" textRotation="255"/>
      <protection locked="0"/>
    </xf>
    <xf numFmtId="0" fontId="4" fillId="24" borderId="60" xfId="0" applyFont="1" applyFill="1" applyBorder="1" applyAlignment="1" applyProtection="1">
      <alignment horizontal="center" vertical="top" textRotation="255"/>
      <protection locked="0"/>
    </xf>
    <xf numFmtId="0" fontId="4" fillId="25" borderId="91" xfId="0" applyFont="1" applyFill="1" applyBorder="1" applyAlignment="1" applyProtection="1">
      <alignment horizontal="center" vertical="top" textRotation="255" shrinkToFit="1"/>
      <protection locked="0"/>
    </xf>
    <xf numFmtId="0" fontId="4" fillId="25" borderId="60" xfId="0" applyFont="1" applyFill="1" applyBorder="1" applyAlignment="1" applyProtection="1">
      <alignment horizontal="center" vertical="top" textRotation="255" shrinkToFit="1"/>
      <protection locked="0"/>
    </xf>
    <xf numFmtId="0" fontId="40" fillId="0" borderId="1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204" fontId="4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 applyProtection="1">
      <alignment horizontal="center" vertical="center"/>
      <protection locked="0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94" xfId="0" applyFont="1" applyFill="1" applyBorder="1" applyAlignment="1" applyProtection="1">
      <alignment horizontal="center" vertical="center"/>
      <protection locked="0"/>
    </xf>
    <xf numFmtId="0" fontId="12" fillId="0" borderId="95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" fillId="24" borderId="91" xfId="0" applyFont="1" applyFill="1" applyBorder="1" applyAlignment="1" applyProtection="1">
      <alignment horizontal="center" vertical="center" shrinkToFit="1"/>
      <protection locked="0"/>
    </xf>
    <xf numFmtId="0" fontId="2" fillId="24" borderId="60" xfId="0" applyFont="1" applyFill="1" applyBorder="1" applyAlignment="1" applyProtection="1">
      <alignment horizontal="center" vertical="center" shrinkToFit="1"/>
      <protection locked="0"/>
    </xf>
    <xf numFmtId="0" fontId="40" fillId="0" borderId="21" xfId="0" applyFont="1" applyFill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9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2" fillId="25" borderId="91" xfId="0" applyFont="1" applyFill="1" applyBorder="1" applyAlignment="1" applyProtection="1">
      <alignment horizontal="center" vertical="center" shrinkToFit="1"/>
      <protection locked="0"/>
    </xf>
    <xf numFmtId="0" fontId="2" fillId="25" borderId="60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9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0" xfId="0" applyFont="1" applyFill="1" applyBorder="1" applyAlignment="1" applyProtection="1">
      <alignment horizontal="center" vertical="center"/>
      <protection locked="0"/>
    </xf>
    <xf numFmtId="0" fontId="12" fillId="0" borderId="100" xfId="0" applyFont="1" applyFill="1" applyBorder="1" applyAlignment="1" applyProtection="1">
      <alignment horizontal="center" vertical="center"/>
      <protection locked="0"/>
    </xf>
    <xf numFmtId="0" fontId="12" fillId="0" borderId="96" xfId="0" applyFont="1" applyFill="1" applyBorder="1" applyAlignment="1" applyProtection="1">
      <alignment horizontal="center" vertical="center"/>
      <protection locked="0"/>
    </xf>
    <xf numFmtId="0" fontId="12" fillId="0" borderId="98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0" fillId="0" borderId="101" xfId="0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0" borderId="103" xfId="0" applyFont="1" applyFill="1" applyBorder="1" applyAlignment="1" applyProtection="1">
      <alignment horizontal="center" vertical="center"/>
      <protection locked="0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0" fillId="0" borderId="105" xfId="0" applyFont="1" applyFill="1" applyBorder="1" applyAlignment="1" applyProtection="1">
      <alignment horizontal="center" vertical="center"/>
      <protection locked="0"/>
    </xf>
    <xf numFmtId="0" fontId="4" fillId="0" borderId="16" xfId="63" applyFont="1" applyFill="1" applyBorder="1" applyAlignment="1" applyProtection="1">
      <alignment horizontal="center" vertical="center"/>
      <protection locked="0"/>
    </xf>
    <xf numFmtId="0" fontId="4" fillId="0" borderId="12" xfId="63" applyFont="1" applyFill="1" applyBorder="1" applyAlignment="1" applyProtection="1">
      <alignment horizontal="center" vertical="center"/>
      <protection locked="0"/>
    </xf>
    <xf numFmtId="0" fontId="4" fillId="0" borderId="17" xfId="63" applyFont="1" applyFill="1" applyBorder="1" applyAlignment="1" applyProtection="1">
      <alignment horizontal="center" vertical="center"/>
      <protection locked="0"/>
    </xf>
    <xf numFmtId="0" fontId="4" fillId="0" borderId="18" xfId="63" applyFont="1" applyFill="1" applyBorder="1" applyAlignment="1" applyProtection="1">
      <alignment horizontal="center" vertical="center"/>
      <protection locked="0"/>
    </xf>
    <xf numFmtId="0" fontId="4" fillId="0" borderId="19" xfId="63" applyFont="1" applyFill="1" applyBorder="1" applyAlignment="1" applyProtection="1">
      <alignment horizontal="center" vertical="center"/>
      <protection locked="0"/>
    </xf>
    <xf numFmtId="0" fontId="4" fillId="0" borderId="20" xfId="6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9" fillId="0" borderId="89" xfId="64" applyFont="1" applyFill="1" applyBorder="1" applyAlignment="1" applyProtection="1">
      <alignment horizontal="center" vertical="center"/>
      <protection locked="0"/>
    </xf>
    <xf numFmtId="0" fontId="9" fillId="0" borderId="0" xfId="64" applyFont="1" applyFill="1" applyBorder="1" applyAlignment="1" applyProtection="1">
      <alignment horizontal="center" vertical="center"/>
      <protection locked="0"/>
    </xf>
    <xf numFmtId="0" fontId="9" fillId="0" borderId="17" xfId="64" applyFont="1" applyFill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1" xfId="0" applyFont="1" applyBorder="1" applyAlignment="1" applyProtection="1">
      <alignment horizontal="left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07" xfId="0" applyFont="1" applyBorder="1" applyAlignment="1" applyProtection="1">
      <alignment horizontal="left" vertical="center"/>
      <protection locked="0"/>
    </xf>
    <xf numFmtId="0" fontId="12" fillId="0" borderId="110" xfId="0" applyFont="1" applyFill="1" applyBorder="1" applyAlignment="1" applyProtection="1">
      <alignment horizontal="center" vertical="center"/>
      <protection locked="0"/>
    </xf>
    <xf numFmtId="0" fontId="12" fillId="0" borderId="111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0" fillId="0" borderId="12" xfId="64" applyFont="1" applyFill="1" applyBorder="1" applyAlignment="1" applyProtection="1">
      <alignment horizontal="right" vertical="center"/>
      <protection locked="0"/>
    </xf>
    <xf numFmtId="0" fontId="0" fillId="0" borderId="112" xfId="64" applyFont="1" applyFill="1" applyBorder="1" applyAlignment="1" applyProtection="1">
      <alignment horizontal="center" vertical="center"/>
      <protection locked="0"/>
    </xf>
    <xf numFmtId="0" fontId="0" fillId="0" borderId="113" xfId="64" applyFont="1" applyFill="1" applyBorder="1" applyAlignment="1" applyProtection="1">
      <alignment horizontal="right" vertical="center"/>
      <protection locked="0"/>
    </xf>
    <xf numFmtId="0" fontId="0" fillId="0" borderId="112" xfId="64" applyFont="1" applyFill="1" applyBorder="1" applyAlignment="1" applyProtection="1">
      <alignment horizontal="right" vertical="center"/>
      <protection locked="0"/>
    </xf>
    <xf numFmtId="0" fontId="11" fillId="0" borderId="12" xfId="64" applyFont="1" applyFill="1" applyBorder="1" applyAlignment="1" applyProtection="1">
      <alignment horizontal="center" vertical="center"/>
      <protection locked="0"/>
    </xf>
    <xf numFmtId="0" fontId="11" fillId="0" borderId="17" xfId="64" applyFont="1" applyFill="1" applyBorder="1" applyAlignment="1" applyProtection="1">
      <alignment horizontal="center" vertical="center"/>
      <protection locked="0"/>
    </xf>
    <xf numFmtId="0" fontId="6" fillId="0" borderId="12" xfId="64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106" xfId="0" applyBorder="1" applyAlignment="1" applyProtection="1">
      <alignment vertical="center" shrinkToFit="1"/>
      <protection locked="0"/>
    </xf>
    <xf numFmtId="0" fontId="41" fillId="0" borderId="16" xfId="64" applyFont="1" applyFill="1" applyBorder="1" applyAlignment="1" applyProtection="1">
      <alignment horizontal="right" vertical="center"/>
      <protection locked="0"/>
    </xf>
    <xf numFmtId="0" fontId="41" fillId="0" borderId="12" xfId="64" applyFont="1" applyFill="1" applyBorder="1" applyAlignment="1" applyProtection="1">
      <alignment horizontal="right" vertical="center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4" fillId="17" borderId="32" xfId="0" applyFont="1" applyFill="1" applyBorder="1" applyAlignment="1" applyProtection="1">
      <alignment horizontal="left" vertical="top" wrapText="1"/>
      <protection locked="0"/>
    </xf>
    <xf numFmtId="0" fontId="4" fillId="17" borderId="33" xfId="0" applyFont="1" applyFill="1" applyBorder="1" applyAlignment="1" applyProtection="1">
      <alignment horizontal="left" vertical="top"/>
      <protection locked="0"/>
    </xf>
    <xf numFmtId="0" fontId="4" fillId="17" borderId="80" xfId="0" applyFont="1" applyFill="1" applyBorder="1" applyAlignment="1" applyProtection="1">
      <alignment horizontal="left" vertical="top"/>
      <protection locked="0"/>
    </xf>
    <xf numFmtId="0" fontId="4" fillId="17" borderId="87" xfId="0" applyFont="1" applyFill="1" applyBorder="1" applyAlignment="1" applyProtection="1">
      <alignment horizontal="left" vertical="top"/>
      <protection locked="0"/>
    </xf>
    <xf numFmtId="0" fontId="4" fillId="17" borderId="0" xfId="0" applyFont="1" applyFill="1" applyBorder="1" applyAlignment="1" applyProtection="1">
      <alignment horizontal="left" vertical="top"/>
      <protection locked="0"/>
    </xf>
    <xf numFmtId="0" fontId="4" fillId="17" borderId="88" xfId="0" applyFont="1" applyFill="1" applyBorder="1" applyAlignment="1" applyProtection="1">
      <alignment horizontal="left" vertical="top"/>
      <protection locked="0"/>
    </xf>
    <xf numFmtId="0" fontId="4" fillId="17" borderId="65" xfId="0" applyFont="1" applyFill="1" applyBorder="1" applyAlignment="1" applyProtection="1">
      <alignment horizontal="left" vertical="top"/>
      <protection locked="0"/>
    </xf>
    <xf numFmtId="0" fontId="4" fillId="17" borderId="52" xfId="0" applyFont="1" applyFill="1" applyBorder="1" applyAlignment="1" applyProtection="1">
      <alignment horizontal="left" vertical="top"/>
      <protection locked="0"/>
    </xf>
    <xf numFmtId="0" fontId="4" fillId="17" borderId="63" xfId="0" applyFont="1" applyFill="1" applyBorder="1" applyAlignment="1" applyProtection="1">
      <alignment horizontal="left" vertical="top"/>
      <protection locked="0"/>
    </xf>
    <xf numFmtId="0" fontId="12" fillId="0" borderId="114" xfId="64" applyFont="1" applyFill="1" applyBorder="1" applyAlignment="1" applyProtection="1">
      <alignment horizontal="center" vertical="center"/>
      <protection locked="0"/>
    </xf>
    <xf numFmtId="0" fontId="12" fillId="0" borderId="115" xfId="64" applyFont="1" applyFill="1" applyBorder="1" applyAlignment="1" applyProtection="1">
      <alignment horizontal="center" vertical="center"/>
      <protection locked="0"/>
    </xf>
    <xf numFmtId="0" fontId="12" fillId="0" borderId="116" xfId="64" applyFont="1" applyFill="1" applyBorder="1" applyAlignment="1" applyProtection="1">
      <alignment horizontal="center" vertical="center"/>
      <protection locked="0"/>
    </xf>
    <xf numFmtId="0" fontId="8" fillId="0" borderId="112" xfId="64" applyFont="1" applyFill="1" applyBorder="1" applyAlignment="1" applyProtection="1">
      <alignment horizontal="right"/>
      <protection locked="0"/>
    </xf>
    <xf numFmtId="0" fontId="8" fillId="0" borderId="117" xfId="64" applyFont="1" applyFill="1" applyBorder="1" applyAlignment="1" applyProtection="1">
      <alignment horizontal="right"/>
      <protection locked="0"/>
    </xf>
    <xf numFmtId="0" fontId="6" fillId="0" borderId="19" xfId="64" applyFont="1" applyFill="1" applyBorder="1" applyAlignment="1">
      <alignment horizontal="left" vertical="center"/>
      <protection/>
    </xf>
    <xf numFmtId="49" fontId="10" fillId="0" borderId="12" xfId="64" applyNumberFormat="1" applyFont="1" applyFill="1" applyBorder="1" applyAlignment="1" applyProtection="1">
      <alignment horizontal="center" vertical="center"/>
      <protection locked="0"/>
    </xf>
    <xf numFmtId="0" fontId="7" fillId="0" borderId="35" xfId="64" applyFont="1" applyFill="1" applyBorder="1" applyAlignment="1" applyProtection="1">
      <alignment horizontal="right" vertical="center"/>
      <protection locked="0"/>
    </xf>
    <xf numFmtId="0" fontId="7" fillId="0" borderId="15" xfId="64" applyFont="1" applyFill="1" applyBorder="1" applyAlignment="1" applyProtection="1">
      <alignment horizontal="right" vertical="center"/>
      <protection locked="0"/>
    </xf>
    <xf numFmtId="0" fontId="7" fillId="0" borderId="15" xfId="64" applyFont="1" applyFill="1" applyBorder="1" applyAlignment="1" applyProtection="1">
      <alignment horizontal="center" vertical="center"/>
      <protection locked="0"/>
    </xf>
    <xf numFmtId="0" fontId="7" fillId="0" borderId="15" xfId="64" applyFont="1" applyFill="1" applyBorder="1" applyAlignment="1" applyProtection="1">
      <alignment horizontal="left" vertical="center"/>
      <protection locked="0"/>
    </xf>
    <xf numFmtId="0" fontId="7" fillId="0" borderId="36" xfId="64" applyFont="1" applyFill="1" applyBorder="1" applyAlignment="1" applyProtection="1">
      <alignment horizontal="left" vertical="center"/>
      <protection locked="0"/>
    </xf>
    <xf numFmtId="0" fontId="12" fillId="0" borderId="97" xfId="0" applyFont="1" applyFill="1" applyBorder="1" applyAlignment="1" applyProtection="1">
      <alignment horizontal="center" vertical="center"/>
      <protection locked="0"/>
    </xf>
    <xf numFmtId="0" fontId="43" fillId="26" borderId="24" xfId="62" applyFont="1" applyFill="1" applyBorder="1" applyAlignment="1" applyProtection="1">
      <alignment horizontal="center" vertical="center" shrinkToFit="1"/>
      <protection locked="0"/>
    </xf>
    <xf numFmtId="0" fontId="43" fillId="26" borderId="23" xfId="62" applyFont="1" applyFill="1" applyBorder="1" applyAlignment="1" applyProtection="1">
      <alignment horizontal="center" vertical="center" shrinkToFit="1"/>
      <protection locked="0"/>
    </xf>
    <xf numFmtId="0" fontId="43" fillId="26" borderId="25" xfId="62" applyFont="1" applyFill="1" applyBorder="1" applyAlignment="1" applyProtection="1">
      <alignment horizontal="center" vertical="center" shrinkToFit="1"/>
      <protection locked="0"/>
    </xf>
    <xf numFmtId="0" fontId="43" fillId="0" borderId="24" xfId="62" applyFont="1" applyBorder="1" applyAlignment="1">
      <alignment horizontal="center" vertical="center"/>
      <protection/>
    </xf>
    <xf numFmtId="0" fontId="43" fillId="0" borderId="23" xfId="62" applyFont="1" applyBorder="1" applyAlignment="1">
      <alignment horizontal="center" vertical="center"/>
      <protection/>
    </xf>
    <xf numFmtId="0" fontId="43" fillId="0" borderId="25" xfId="62" applyFont="1" applyBorder="1" applyAlignment="1">
      <alignment horizontal="center" vertical="center"/>
      <protection/>
    </xf>
    <xf numFmtId="0" fontId="43" fillId="21" borderId="24" xfId="62" applyFont="1" applyFill="1" applyBorder="1" applyAlignment="1" applyProtection="1">
      <alignment horizontal="left" vertical="center" shrinkToFit="1"/>
      <protection locked="0"/>
    </xf>
    <xf numFmtId="0" fontId="43" fillId="21" borderId="23" xfId="62" applyFont="1" applyFill="1" applyBorder="1" applyAlignment="1" applyProtection="1">
      <alignment horizontal="left" vertical="center" shrinkToFit="1"/>
      <protection locked="0"/>
    </xf>
    <xf numFmtId="0" fontId="43" fillId="21" borderId="25" xfId="62" applyFont="1" applyFill="1" applyBorder="1" applyAlignment="1" applyProtection="1">
      <alignment horizontal="left" vertical="center" shrinkToFit="1"/>
      <protection locked="0"/>
    </xf>
    <xf numFmtId="0" fontId="35" fillId="0" borderId="24" xfId="62" applyFont="1" applyBorder="1" applyAlignment="1">
      <alignment horizontal="center" vertical="center"/>
      <protection/>
    </xf>
    <xf numFmtId="0" fontId="35" fillId="0" borderId="25" xfId="62" applyFont="1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38" fillId="0" borderId="24" xfId="62" applyFont="1" applyBorder="1" applyAlignment="1">
      <alignment horizontal="center" vertical="center"/>
      <protection/>
    </xf>
    <xf numFmtId="0" fontId="38" fillId="0" borderId="25" xfId="62" applyFont="1" applyBorder="1" applyAlignment="1">
      <alignment horizontal="center" vertical="center"/>
      <protection/>
    </xf>
    <xf numFmtId="0" fontId="38" fillId="0" borderId="24" xfId="62" applyFont="1" applyBorder="1" applyAlignment="1">
      <alignment horizontal="center" vertical="center" shrinkToFit="1"/>
      <protection/>
    </xf>
    <xf numFmtId="0" fontId="38" fillId="0" borderId="25" xfId="62" applyFont="1" applyBorder="1" applyAlignment="1">
      <alignment horizontal="center" vertical="center" shrinkToFit="1"/>
      <protection/>
    </xf>
    <xf numFmtId="0" fontId="42" fillId="21" borderId="24" xfId="62" applyFont="1" applyFill="1" applyBorder="1" applyAlignment="1" applyProtection="1">
      <alignment horizontal="left" vertical="center" wrapText="1"/>
      <protection locked="0"/>
    </xf>
    <xf numFmtId="0" fontId="42" fillId="21" borderId="23" xfId="62" applyFont="1" applyFill="1" applyBorder="1" applyAlignment="1" applyProtection="1">
      <alignment horizontal="left" vertical="center" wrapText="1"/>
      <protection locked="0"/>
    </xf>
    <xf numFmtId="0" fontId="42" fillId="21" borderId="25" xfId="62" applyFont="1" applyFill="1" applyBorder="1" applyAlignment="1" applyProtection="1">
      <alignment horizontal="left" vertical="center" wrapText="1"/>
      <protection locked="0"/>
    </xf>
    <xf numFmtId="0" fontId="43" fillId="0" borderId="118" xfId="62" applyFont="1" applyBorder="1" applyAlignment="1">
      <alignment horizontal="center" vertical="center" shrinkToFit="1"/>
      <protection/>
    </xf>
    <xf numFmtId="0" fontId="43" fillId="0" borderId="96" xfId="62" applyFont="1" applyBorder="1" applyAlignment="1">
      <alignment horizontal="center" vertical="center" shrinkToFit="1"/>
      <protection/>
    </xf>
    <xf numFmtId="0" fontId="43" fillId="21" borderId="119" xfId="62" applyFont="1" applyFill="1" applyBorder="1" applyAlignment="1" applyProtection="1">
      <alignment horizontal="left" vertical="center" shrinkToFit="1"/>
      <protection locked="0"/>
    </xf>
    <xf numFmtId="0" fontId="43" fillId="21" borderId="120" xfId="62" applyFont="1" applyFill="1" applyBorder="1" applyAlignment="1" applyProtection="1">
      <alignment horizontal="left" vertical="center" shrinkToFit="1"/>
      <protection locked="0"/>
    </xf>
    <xf numFmtId="0" fontId="43" fillId="21" borderId="121" xfId="62" applyFont="1" applyFill="1" applyBorder="1" applyAlignment="1" applyProtection="1">
      <alignment horizontal="left" vertical="center" shrinkToFit="1"/>
      <protection locked="0"/>
    </xf>
    <xf numFmtId="0" fontId="43" fillId="21" borderId="122" xfId="62" applyFont="1" applyFill="1" applyBorder="1" applyAlignment="1" applyProtection="1">
      <alignment horizontal="left" vertical="center" shrinkToFit="1"/>
      <protection locked="0"/>
    </xf>
    <xf numFmtId="0" fontId="43" fillId="21" borderId="123" xfId="62" applyFont="1" applyFill="1" applyBorder="1" applyAlignment="1" applyProtection="1">
      <alignment horizontal="left" vertical="center" shrinkToFit="1"/>
      <protection locked="0"/>
    </xf>
    <xf numFmtId="0" fontId="43" fillId="21" borderId="0" xfId="62" applyFont="1" applyFill="1" applyBorder="1" applyAlignment="1" applyProtection="1">
      <alignment horizontal="left" vertical="center" shrinkToFit="1"/>
      <protection locked="0"/>
    </xf>
    <xf numFmtId="0" fontId="43" fillId="21" borderId="124" xfId="62" applyFont="1" applyFill="1" applyBorder="1" applyAlignment="1" applyProtection="1">
      <alignment horizontal="left" vertical="center" shrinkToFit="1"/>
      <protection locked="0"/>
    </xf>
    <xf numFmtId="0" fontId="0" fillId="21" borderId="119" xfId="62" applyFont="1" applyFill="1" applyBorder="1" applyAlignment="1" applyProtection="1">
      <alignment horizontal="left" vertical="top" wrapText="1"/>
      <protection locked="0"/>
    </xf>
    <xf numFmtId="0" fontId="0" fillId="21" borderId="120" xfId="62" applyFill="1" applyBorder="1" applyAlignment="1" applyProtection="1">
      <alignment horizontal="left" vertical="top" wrapText="1"/>
      <protection locked="0"/>
    </xf>
    <xf numFmtId="0" fontId="0" fillId="21" borderId="121" xfId="62" applyFill="1" applyBorder="1" applyAlignment="1" applyProtection="1">
      <alignment horizontal="left" vertical="top" wrapText="1"/>
      <protection locked="0"/>
    </xf>
    <xf numFmtId="0" fontId="0" fillId="21" borderId="125" xfId="62" applyFill="1" applyBorder="1" applyAlignment="1" applyProtection="1">
      <alignment horizontal="left" vertical="top" wrapText="1"/>
      <protection locked="0"/>
    </xf>
    <xf numFmtId="0" fontId="0" fillId="21" borderId="0" xfId="62" applyFill="1" applyBorder="1" applyAlignment="1" applyProtection="1">
      <alignment horizontal="left" vertical="top" wrapText="1"/>
      <protection locked="0"/>
    </xf>
    <xf numFmtId="0" fontId="0" fillId="21" borderId="124" xfId="62" applyFill="1" applyBorder="1" applyAlignment="1" applyProtection="1">
      <alignment horizontal="left" vertical="top" wrapText="1"/>
      <protection locked="0"/>
    </xf>
    <xf numFmtId="0" fontId="0" fillId="21" borderId="122" xfId="62" applyFill="1" applyBorder="1" applyAlignment="1" applyProtection="1">
      <alignment horizontal="left" vertical="top" wrapText="1"/>
      <protection locked="0"/>
    </xf>
    <xf numFmtId="0" fontId="0" fillId="21" borderId="123" xfId="62" applyFill="1" applyBorder="1" applyAlignment="1" applyProtection="1">
      <alignment horizontal="left" vertical="top" wrapText="1"/>
      <protection locked="0"/>
    </xf>
    <xf numFmtId="0" fontId="0" fillId="21" borderId="126" xfId="62" applyFill="1" applyBorder="1" applyAlignment="1" applyProtection="1">
      <alignment horizontal="left" vertical="top" wrapText="1"/>
      <protection locked="0"/>
    </xf>
    <xf numFmtId="0" fontId="43" fillId="21" borderId="24" xfId="62" applyFont="1" applyFill="1" applyBorder="1" applyAlignment="1" applyProtection="1">
      <alignment horizontal="center" vertical="center" shrinkToFit="1"/>
      <protection locked="0"/>
    </xf>
    <xf numFmtId="0" fontId="43" fillId="21" borderId="25" xfId="62" applyFont="1" applyFill="1" applyBorder="1" applyAlignment="1" applyProtection="1">
      <alignment horizontal="center" vertical="center" shrinkToFit="1"/>
      <protection locked="0"/>
    </xf>
    <xf numFmtId="0" fontId="43" fillId="0" borderId="24" xfId="62" applyFont="1" applyFill="1" applyBorder="1" applyAlignment="1" applyProtection="1">
      <alignment horizontal="center" vertical="center" shrinkToFit="1"/>
      <protection/>
    </xf>
    <xf numFmtId="0" fontId="43" fillId="0" borderId="23" xfId="62" applyFont="1" applyFill="1" applyBorder="1" applyAlignment="1" applyProtection="1">
      <alignment horizontal="center" vertical="center" shrinkToFit="1"/>
      <protection/>
    </xf>
    <xf numFmtId="0" fontId="43" fillId="0" borderId="25" xfId="62" applyFont="1" applyFill="1" applyBorder="1" applyAlignment="1" applyProtection="1">
      <alignment horizontal="center" vertical="center" shrinkToFit="1"/>
      <protection/>
    </xf>
    <xf numFmtId="0" fontId="38" fillId="0" borderId="123" xfId="62" applyFont="1" applyBorder="1" applyAlignment="1">
      <alignment horizontal="left" vertical="center" wrapText="1"/>
      <protection/>
    </xf>
    <xf numFmtId="0" fontId="43" fillId="0" borderId="24" xfId="62" applyFont="1" applyBorder="1" applyAlignment="1">
      <alignment horizontal="center" vertical="center" shrinkToFit="1"/>
      <protection/>
    </xf>
    <xf numFmtId="0" fontId="43" fillId="0" borderId="25" xfId="62" applyFont="1" applyBorder="1" applyAlignment="1">
      <alignment horizontal="center" vertical="center" shrinkToFit="1"/>
      <protection/>
    </xf>
    <xf numFmtId="0" fontId="16" fillId="0" borderId="119" xfId="62" applyFont="1" applyBorder="1" applyAlignment="1">
      <alignment horizontal="center" vertical="center" shrinkToFit="1"/>
      <protection/>
    </xf>
    <xf numFmtId="0" fontId="16" fillId="0" borderId="121" xfId="62" applyFont="1" applyBorder="1" applyAlignment="1">
      <alignment horizontal="center" vertical="center" shrinkToFit="1"/>
      <protection/>
    </xf>
    <xf numFmtId="0" fontId="36" fillId="27" borderId="24" xfId="62" applyFont="1" applyFill="1" applyBorder="1" applyAlignment="1">
      <alignment horizontal="center" vertical="center"/>
      <protection/>
    </xf>
    <xf numFmtId="0" fontId="36" fillId="27" borderId="25" xfId="62" applyFont="1" applyFill="1" applyBorder="1" applyAlignment="1">
      <alignment horizontal="center" vertical="center"/>
      <protection/>
    </xf>
    <xf numFmtId="0" fontId="37" fillId="0" borderId="119" xfId="62" applyFont="1" applyBorder="1" applyAlignment="1">
      <alignment horizontal="center" vertical="center"/>
      <protection/>
    </xf>
    <xf numFmtId="0" fontId="37" fillId="0" borderId="121" xfId="62" applyFont="1" applyBorder="1" applyAlignment="1">
      <alignment horizontal="center" vertical="center"/>
      <protection/>
    </xf>
    <xf numFmtId="0" fontId="37" fillId="0" borderId="125" xfId="62" applyFont="1" applyBorder="1" applyAlignment="1">
      <alignment horizontal="center" vertical="center"/>
      <protection/>
    </xf>
    <xf numFmtId="0" fontId="37" fillId="0" borderId="124" xfId="62" applyFont="1" applyBorder="1" applyAlignment="1">
      <alignment horizontal="center" vertical="center"/>
      <protection/>
    </xf>
    <xf numFmtId="0" fontId="37" fillId="0" borderId="122" xfId="62" applyFont="1" applyBorder="1" applyAlignment="1">
      <alignment horizontal="center" vertical="center"/>
      <protection/>
    </xf>
    <xf numFmtId="0" fontId="37" fillId="0" borderId="126" xfId="62" applyFont="1" applyBorder="1" applyAlignment="1">
      <alignment horizontal="center" vertical="center"/>
      <protection/>
    </xf>
    <xf numFmtId="0" fontId="37" fillId="0" borderId="24" xfId="62" applyFont="1" applyBorder="1" applyAlignment="1">
      <alignment horizontal="center" vertical="center"/>
      <protection/>
    </xf>
    <xf numFmtId="0" fontId="37" fillId="0" borderId="25" xfId="62" applyFont="1" applyBorder="1" applyAlignment="1">
      <alignment horizontal="center" vertical="center"/>
      <protection/>
    </xf>
    <xf numFmtId="0" fontId="16" fillId="0" borderId="122" xfId="62" applyFont="1" applyBorder="1" applyAlignment="1">
      <alignment horizontal="center" vertical="center" shrinkToFit="1"/>
      <protection/>
    </xf>
    <xf numFmtId="0" fontId="16" fillId="0" borderId="123" xfId="62" applyFont="1" applyBorder="1" applyAlignment="1">
      <alignment horizontal="center" vertical="center" shrinkToFit="1"/>
      <protection/>
    </xf>
    <xf numFmtId="0" fontId="38" fillId="0" borderId="23" xfId="62" applyFont="1" applyBorder="1" applyAlignment="1">
      <alignment horizontal="center" vertical="center"/>
      <protection/>
    </xf>
    <xf numFmtId="0" fontId="43" fillId="21" borderId="23" xfId="62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ユース" xfId="61"/>
    <cellStyle name="標準_チーム紹介08" xfId="62"/>
    <cellStyle name="標準_公式記録（案）北海道・東北・以北" xfId="63"/>
    <cellStyle name="標準_書類①手書き記録用紙2007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9525</xdr:colOff>
      <xdr:row>6</xdr:row>
      <xdr:rowOff>38100</xdr:rowOff>
    </xdr:from>
    <xdr:ext cx="638175" cy="190500"/>
    <xdr:sp>
      <xdr:nvSpPr>
        <xdr:cNvPr id="1" name="Text Box 3"/>
        <xdr:cNvSpPr txBox="1">
          <a:spLocks noChangeArrowheads="1"/>
        </xdr:cNvSpPr>
      </xdr:nvSpPr>
      <xdr:spPr>
        <a:xfrm>
          <a:off x="4200525" y="10572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〔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〕</a:t>
          </a:r>
        </a:p>
      </xdr:txBody>
    </xdr:sp>
    <xdr:clientData/>
  </xdr:oneCellAnchor>
  <xdr:twoCellAnchor>
    <xdr:from>
      <xdr:col>33</xdr:col>
      <xdr:colOff>142875</xdr:colOff>
      <xdr:row>14</xdr:row>
      <xdr:rowOff>257175</xdr:rowOff>
    </xdr:from>
    <xdr:to>
      <xdr:col>38</xdr:col>
      <xdr:colOff>47625</xdr:colOff>
      <xdr:row>26</xdr:row>
      <xdr:rowOff>295275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8001000" y="3695700"/>
          <a:ext cx="1524000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チーム番号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01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avancar 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02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ＦＣ米沢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赤湯中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宮内中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高畠１中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高畠４中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川西２中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08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長井北中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白鷹東中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飯豊中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米沢１中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米沢２中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米沢３中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米沢４中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南原中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米沢６中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米沢７中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37</xdr:col>
      <xdr:colOff>219075</xdr:colOff>
      <xdr:row>1</xdr:row>
      <xdr:rowOff>9525</xdr:rowOff>
    </xdr:from>
    <xdr:to>
      <xdr:col>45</xdr:col>
      <xdr:colOff>314325</xdr:colOff>
      <xdr:row>11</xdr:row>
      <xdr:rowOff>76200</xdr:rowOff>
    </xdr:to>
    <xdr:sp>
      <xdr:nvSpPr>
        <xdr:cNvPr id="3" name="AutoShape 12"/>
        <xdr:cNvSpPr>
          <a:spLocks/>
        </xdr:cNvSpPr>
      </xdr:nvSpPr>
      <xdr:spPr>
        <a:xfrm>
          <a:off x="9372600" y="219075"/>
          <a:ext cx="2686050" cy="2152650"/>
        </a:xfrm>
        <a:prstGeom prst="foldedCorner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メンバー表の使い方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チーム番号を下の一覧から選び，□に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数字を打ち込む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打ち出しを確認し，印刷する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背番号を書き入れ，先発，控えに○をつ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ける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以上の手順でメンバー表を準備してください。なお，うまくいかないときは，左のシートのセルの式をクリアし，様式だけを印刷し，パンフレットをもとに記入してください。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28575</xdr:colOff>
      <xdr:row>2</xdr:row>
      <xdr:rowOff>0</xdr:rowOff>
    </xdr:from>
    <xdr:ext cx="428625" cy="190500"/>
    <xdr:sp>
      <xdr:nvSpPr>
        <xdr:cNvPr id="1" name="Text Box 3"/>
        <xdr:cNvSpPr txBox="1">
          <a:spLocks noChangeArrowheads="1"/>
        </xdr:cNvSpPr>
      </xdr:nvSpPr>
      <xdr:spPr>
        <a:xfrm>
          <a:off x="4610100" y="4953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625" cy="190500"/>
    <xdr:sp>
      <xdr:nvSpPr>
        <xdr:cNvPr id="2" name="Text Box 4"/>
        <xdr:cNvSpPr txBox="1">
          <a:spLocks noChangeArrowheads="1"/>
        </xdr:cNvSpPr>
      </xdr:nvSpPr>
      <xdr:spPr>
        <a:xfrm>
          <a:off x="0" y="7810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天気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0</xdr:col>
      <xdr:colOff>9525</xdr:colOff>
      <xdr:row>4</xdr:row>
      <xdr:rowOff>0</xdr:rowOff>
    </xdr:from>
    <xdr:ext cx="428625" cy="190500"/>
    <xdr:sp>
      <xdr:nvSpPr>
        <xdr:cNvPr id="3" name="Text Box 8"/>
        <xdr:cNvSpPr txBox="1">
          <a:spLocks noChangeArrowheads="1"/>
        </xdr:cNvSpPr>
      </xdr:nvSpPr>
      <xdr:spPr>
        <a:xfrm>
          <a:off x="9525" y="10287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主審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8</xdr:col>
      <xdr:colOff>28575</xdr:colOff>
      <xdr:row>4</xdr:row>
      <xdr:rowOff>0</xdr:rowOff>
    </xdr:from>
    <xdr:ext cx="523875" cy="190500"/>
    <xdr:sp>
      <xdr:nvSpPr>
        <xdr:cNvPr id="4" name="Text Box 9"/>
        <xdr:cNvSpPr txBox="1">
          <a:spLocks noChangeArrowheads="1"/>
        </xdr:cNvSpPr>
      </xdr:nvSpPr>
      <xdr:spPr>
        <a:xfrm>
          <a:off x="1933575" y="1028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副審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1]</a:t>
          </a:r>
        </a:p>
      </xdr:txBody>
    </xdr:sp>
    <xdr:clientData/>
  </xdr:oneCellAnchor>
  <xdr:oneCellAnchor>
    <xdr:from>
      <xdr:col>16</xdr:col>
      <xdr:colOff>38100</xdr:colOff>
      <xdr:row>4</xdr:row>
      <xdr:rowOff>0</xdr:rowOff>
    </xdr:from>
    <xdr:ext cx="514350" cy="190500"/>
    <xdr:sp>
      <xdr:nvSpPr>
        <xdr:cNvPr id="5" name="Text Box 10"/>
        <xdr:cNvSpPr txBox="1">
          <a:spLocks noChangeArrowheads="1"/>
        </xdr:cNvSpPr>
      </xdr:nvSpPr>
      <xdr:spPr>
        <a:xfrm>
          <a:off x="3848100" y="102870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副審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2]</a:t>
          </a:r>
        </a:p>
      </xdr:txBody>
    </xdr:sp>
    <xdr:clientData/>
  </xdr:oneCellAnchor>
  <xdr:oneCellAnchor>
    <xdr:from>
      <xdr:col>25</xdr:col>
      <xdr:colOff>28575</xdr:colOff>
      <xdr:row>4</xdr:row>
      <xdr:rowOff>0</xdr:rowOff>
    </xdr:from>
    <xdr:ext cx="1000125" cy="190500"/>
    <xdr:sp>
      <xdr:nvSpPr>
        <xdr:cNvPr id="6" name="Text Box 12"/>
        <xdr:cNvSpPr txBox="1">
          <a:spLocks noChangeArrowheads="1"/>
        </xdr:cNvSpPr>
      </xdr:nvSpPr>
      <xdr:spPr>
        <a:xfrm>
          <a:off x="5800725" y="102870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第４審＝記入者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27</xdr:col>
      <xdr:colOff>9525</xdr:colOff>
      <xdr:row>3</xdr:row>
      <xdr:rowOff>0</xdr:rowOff>
    </xdr:from>
    <xdr:ext cx="666750" cy="190500"/>
    <xdr:sp>
      <xdr:nvSpPr>
        <xdr:cNvPr id="7" name="Text Box 15"/>
        <xdr:cNvSpPr txBox="1">
          <a:spLocks noChangeArrowheads="1"/>
        </xdr:cNvSpPr>
      </xdr:nvSpPr>
      <xdr:spPr>
        <a:xfrm>
          <a:off x="6257925" y="78105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来場者数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15</xdr:col>
      <xdr:colOff>28575</xdr:colOff>
      <xdr:row>3</xdr:row>
      <xdr:rowOff>0</xdr:rowOff>
    </xdr:from>
    <xdr:ext cx="428625" cy="190500"/>
    <xdr:sp>
      <xdr:nvSpPr>
        <xdr:cNvPr id="8" name="Text Box 22"/>
        <xdr:cNvSpPr txBox="1">
          <a:spLocks noChangeArrowheads="1"/>
        </xdr:cNvSpPr>
      </xdr:nvSpPr>
      <xdr:spPr>
        <a:xfrm>
          <a:off x="3600450" y="7810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twoCellAnchor>
    <xdr:from>
      <xdr:col>35</xdr:col>
      <xdr:colOff>9525</xdr:colOff>
      <xdr:row>25</xdr:row>
      <xdr:rowOff>85725</xdr:rowOff>
    </xdr:from>
    <xdr:to>
      <xdr:col>39</xdr:col>
      <xdr:colOff>238125</xdr:colOff>
      <xdr:row>46</xdr:row>
      <xdr:rowOff>19050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8334375" y="5457825"/>
          <a:ext cx="1524000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チーム番号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01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avancar 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02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ＦＣ米沢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赤湯中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宮内中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高畠１中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高畠４中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07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川西２中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08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長井北中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白鷹東中
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　飯豊中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米沢１中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米沢２中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米沢３中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米沢４中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南原中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米沢６中
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米沢７中</a:t>
          </a:r>
          <a:r>
            <a:rPr lang="en-US" cap="none" sz="11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</xdr:row>
      <xdr:rowOff>47625</xdr:rowOff>
    </xdr:from>
    <xdr:to>
      <xdr:col>21</xdr:col>
      <xdr:colOff>180975</xdr:colOff>
      <xdr:row>15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429500" y="257175"/>
          <a:ext cx="2857500" cy="3552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１．　　　　　　　　　←の色の付いたセルに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必要事項を記入する。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２．下の　　　　　　　　のセルに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メンバー全員の氏名、学年、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ポジションを記入する。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３．左下の　　　　　　　　のセルに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の登録ＮＯを打ち込む。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561975</xdr:colOff>
      <xdr:row>2</xdr:row>
      <xdr:rowOff>142875</xdr:rowOff>
    </xdr:from>
    <xdr:to>
      <xdr:col>18</xdr:col>
      <xdr:colOff>447675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924800" y="419100"/>
          <a:ext cx="5715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</xdr:row>
      <xdr:rowOff>85725</xdr:rowOff>
    </xdr:from>
    <xdr:to>
      <xdr:col>19</xdr:col>
      <xdr:colOff>9525</xdr:colOff>
      <xdr:row>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172450" y="1095375"/>
          <a:ext cx="571500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8</xdr:row>
      <xdr:rowOff>114300</xdr:rowOff>
    </xdr:from>
    <xdr:to>
      <xdr:col>19</xdr:col>
      <xdr:colOff>142875</xdr:colOff>
      <xdr:row>10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8305800" y="1981200"/>
          <a:ext cx="571500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11</xdr:row>
      <xdr:rowOff>9525</xdr:rowOff>
    </xdr:from>
    <xdr:to>
      <xdr:col>18</xdr:col>
      <xdr:colOff>381000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7858125" y="2514600"/>
          <a:ext cx="571500" cy="3619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zoomScale="75" zoomScaleNormal="75" zoomScaleSheetLayoutView="85" zoomScalePageLayoutView="0" workbookViewId="0" topLeftCell="A1">
      <selection activeCell="K18" sqref="K18:L18"/>
    </sheetView>
  </sheetViews>
  <sheetFormatPr defaultColWidth="4.25390625" defaultRowHeight="13.5"/>
  <cols>
    <col min="1" max="4" width="2.50390625" style="4" customWidth="1"/>
    <col min="5" max="8" width="5.00390625" style="4" customWidth="1"/>
    <col min="9" max="20" width="2.50390625" style="4" customWidth="1"/>
    <col min="21" max="24" width="5.00390625" style="4" customWidth="1"/>
    <col min="25" max="32" width="2.50390625" style="4" customWidth="1"/>
    <col min="33" max="33" width="3.125" style="4" customWidth="1"/>
    <col min="34" max="16384" width="4.25390625" style="4" customWidth="1"/>
  </cols>
  <sheetData>
    <row r="1" spans="1:60" s="2" customFormat="1" ht="16.5" customHeight="1" thickBot="1">
      <c r="A1" s="196" t="s">
        <v>1924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37" s="2" customFormat="1" ht="12.75" customHeight="1" thickBot="1">
      <c r="A2" s="209" t="s">
        <v>1959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5">
        <v>3</v>
      </c>
      <c r="M2" s="215"/>
      <c r="N2" s="218" t="s">
        <v>1915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21"/>
      <c r="AG2" s="1"/>
      <c r="AH2" s="1"/>
      <c r="AI2" s="21">
        <v>1</v>
      </c>
      <c r="AK2" s="22">
        <v>2</v>
      </c>
    </row>
    <row r="3" spans="1:37" s="2" customFormat="1" ht="12.75" customHeight="1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6"/>
      <c r="M3" s="216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22"/>
      <c r="AG3" s="1"/>
      <c r="AH3" s="1"/>
      <c r="AI3" s="88" t="s">
        <v>1927</v>
      </c>
      <c r="AK3" s="91" t="s">
        <v>1928</v>
      </c>
    </row>
    <row r="4" spans="1:37" s="2" customFormat="1" ht="12.75" customHeigh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7"/>
      <c r="M4" s="217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3"/>
      <c r="AG4" s="1"/>
      <c r="AH4" s="1"/>
      <c r="AI4" s="89"/>
      <c r="AK4" s="92"/>
    </row>
    <row r="5" spans="1:37" s="2" customFormat="1" ht="12.75" customHeight="1">
      <c r="A5" s="203" t="s">
        <v>1890</v>
      </c>
      <c r="B5" s="204"/>
      <c r="C5" s="204"/>
      <c r="D5" s="204"/>
      <c r="E5" s="204" t="str">
        <f ca="1">INDIRECT("'"&amp;RIGHT("0"&amp;$AI$2,2)&amp;"'!D3")</f>
        <v>team A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7" t="s">
        <v>1925</v>
      </c>
      <c r="T5" s="204"/>
      <c r="U5" s="204"/>
      <c r="V5" s="199" t="str">
        <f ca="1">INDIRECT("'"&amp;RIGHT("0"&amp;$AK$2,2)&amp;"'!D3")</f>
        <v>team B</v>
      </c>
      <c r="W5" s="199"/>
      <c r="X5" s="199"/>
      <c r="Y5" s="199"/>
      <c r="Z5" s="199"/>
      <c r="AA5" s="199"/>
      <c r="AB5" s="199"/>
      <c r="AC5" s="199"/>
      <c r="AD5" s="199"/>
      <c r="AE5" s="199"/>
      <c r="AF5" s="200"/>
      <c r="AI5" s="89"/>
      <c r="AK5" s="92"/>
    </row>
    <row r="6" spans="1:37" s="2" customFormat="1" ht="12.75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8"/>
      <c r="T6" s="206"/>
      <c r="U6" s="206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2"/>
      <c r="AI6" s="89"/>
      <c r="AK6" s="92"/>
    </row>
    <row r="7" spans="1:37" s="2" customFormat="1" ht="12.75" customHeight="1">
      <c r="A7" s="152">
        <v>2010</v>
      </c>
      <c r="B7" s="137"/>
      <c r="C7" s="137"/>
      <c r="D7" s="130" t="s">
        <v>1930</v>
      </c>
      <c r="E7" s="137"/>
      <c r="F7" s="137"/>
      <c r="G7" s="130" t="s">
        <v>1931</v>
      </c>
      <c r="H7" s="137"/>
      <c r="I7" s="137"/>
      <c r="J7" s="130" t="s">
        <v>1932</v>
      </c>
      <c r="K7" s="137"/>
      <c r="L7" s="137"/>
      <c r="M7" s="130" t="s">
        <v>1933</v>
      </c>
      <c r="N7" s="128"/>
      <c r="O7" s="128"/>
      <c r="P7" s="130" t="s">
        <v>1958</v>
      </c>
      <c r="Q7" s="192" t="s">
        <v>1896</v>
      </c>
      <c r="R7" s="193"/>
      <c r="S7" s="146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8"/>
      <c r="AI7" s="89"/>
      <c r="AK7" s="92"/>
    </row>
    <row r="8" spans="1:37" s="2" customFormat="1" ht="12.75" customHeight="1" thickBot="1">
      <c r="A8" s="153"/>
      <c r="B8" s="138"/>
      <c r="C8" s="138"/>
      <c r="D8" s="131"/>
      <c r="E8" s="138"/>
      <c r="F8" s="138"/>
      <c r="G8" s="131"/>
      <c r="H8" s="138"/>
      <c r="I8" s="138"/>
      <c r="J8" s="131"/>
      <c r="K8" s="138"/>
      <c r="L8" s="138"/>
      <c r="M8" s="131"/>
      <c r="N8" s="129"/>
      <c r="O8" s="129"/>
      <c r="P8" s="131"/>
      <c r="Q8" s="194"/>
      <c r="R8" s="195"/>
      <c r="S8" s="149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1"/>
      <c r="AI8" s="89"/>
      <c r="AK8" s="92"/>
    </row>
    <row r="9" spans="1:61" ht="15" customHeight="1" thickBot="1">
      <c r="A9" s="10" t="s">
        <v>1894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89"/>
      <c r="AJ9" s="3"/>
      <c r="AK9" s="9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37" ht="30" customHeight="1" thickBot="1">
      <c r="A10" s="142" t="s">
        <v>1902</v>
      </c>
      <c r="B10" s="143"/>
      <c r="C10" s="135" t="s">
        <v>1893</v>
      </c>
      <c r="D10" s="136"/>
      <c r="E10" s="139" t="s">
        <v>1938</v>
      </c>
      <c r="F10" s="140"/>
      <c r="G10" s="140"/>
      <c r="H10" s="141"/>
      <c r="I10" s="133" t="s">
        <v>1929</v>
      </c>
      <c r="J10" s="134"/>
      <c r="K10" s="126" t="s">
        <v>1957</v>
      </c>
      <c r="L10" s="127"/>
      <c r="M10" s="154" t="s">
        <v>1897</v>
      </c>
      <c r="N10" s="127"/>
      <c r="O10" s="157" t="s">
        <v>1898</v>
      </c>
      <c r="P10" s="158"/>
      <c r="Q10" s="142" t="s">
        <v>1902</v>
      </c>
      <c r="R10" s="143"/>
      <c r="S10" s="135" t="s">
        <v>1893</v>
      </c>
      <c r="T10" s="136"/>
      <c r="U10" s="139" t="s">
        <v>1938</v>
      </c>
      <c r="V10" s="140"/>
      <c r="W10" s="140"/>
      <c r="X10" s="141"/>
      <c r="Y10" s="133" t="s">
        <v>1929</v>
      </c>
      <c r="Z10" s="134"/>
      <c r="AA10" s="163" t="s">
        <v>1957</v>
      </c>
      <c r="AB10" s="164"/>
      <c r="AC10" s="160" t="s">
        <v>1897</v>
      </c>
      <c r="AD10" s="161"/>
      <c r="AE10" s="144" t="s">
        <v>1898</v>
      </c>
      <c r="AF10" s="145"/>
      <c r="AG10" s="8"/>
      <c r="AI10" s="89"/>
      <c r="AK10" s="92"/>
    </row>
    <row r="11" spans="1:37" ht="30" customHeight="1">
      <c r="A11" s="167">
        <v>1</v>
      </c>
      <c r="B11" s="162"/>
      <c r="C11" s="122"/>
      <c r="D11" s="122"/>
      <c r="E11" s="118" t="str">
        <f ca="1">INDIRECT("'"&amp;RIGHT("0"&amp;$AI$2,2)&amp;"'!C26")</f>
        <v>A20</v>
      </c>
      <c r="F11" s="119"/>
      <c r="G11" s="119"/>
      <c r="H11" s="120"/>
      <c r="I11" s="118" t="str">
        <f ca="1">INDIRECT("'"&amp;RIGHT("0"&amp;$AI$2,2)&amp;"'!h26")</f>
        <v>A286</v>
      </c>
      <c r="J11" s="120"/>
      <c r="K11" s="170"/>
      <c r="L11" s="125"/>
      <c r="M11" s="125"/>
      <c r="N11" s="125"/>
      <c r="O11" s="125"/>
      <c r="P11" s="159"/>
      <c r="Q11" s="162">
        <v>16</v>
      </c>
      <c r="R11" s="162"/>
      <c r="S11" s="122"/>
      <c r="T11" s="122"/>
      <c r="U11" s="118" t="str">
        <f ca="1">INDIRECT("'"&amp;RIGHT("0"&amp;$AI$2,2)&amp;"'!k26")</f>
        <v>A35</v>
      </c>
      <c r="V11" s="119"/>
      <c r="W11" s="119"/>
      <c r="X11" s="120"/>
      <c r="Y11" s="118" t="str">
        <f ca="1">INDIRECT("'"&amp;RIGHT("0"&amp;$AI$2,2)&amp;"'!p26")</f>
        <v>A301</v>
      </c>
      <c r="Z11" s="120"/>
      <c r="AA11" s="165"/>
      <c r="AB11" s="166"/>
      <c r="AC11" s="155"/>
      <c r="AD11" s="155"/>
      <c r="AE11" s="155"/>
      <c r="AF11" s="156"/>
      <c r="AG11" s="7"/>
      <c r="AI11" s="89"/>
      <c r="AK11" s="92"/>
    </row>
    <row r="12" spans="1:37" ht="30" customHeight="1">
      <c r="A12" s="168">
        <v>2</v>
      </c>
      <c r="B12" s="101"/>
      <c r="C12" s="102"/>
      <c r="D12" s="102"/>
      <c r="E12" s="103" t="str">
        <f ca="1">INDIRECT("'"&amp;RIGHT("0"&amp;$AI$2,2)&amp;"'!C27")</f>
        <v>A21</v>
      </c>
      <c r="F12" s="104" t="str">
        <f ca="1" t="shared" si="0" ref="F12:J25">INDIRECT("'"&amp;RIGHT("0"&amp;$AI$2,2)&amp;"'!D3")</f>
        <v>team A</v>
      </c>
      <c r="G12" s="104" t="str">
        <f ca="1" t="shared" si="0"/>
        <v>team A</v>
      </c>
      <c r="H12" s="105" t="str">
        <f ca="1" t="shared" si="0"/>
        <v>team A</v>
      </c>
      <c r="I12" s="103" t="str">
        <f ca="1">INDIRECT("'"&amp;RIGHT("0"&amp;$AI$2,2)&amp;"'!h27")</f>
        <v>A287</v>
      </c>
      <c r="J12" s="105" t="str">
        <f ca="1" t="shared" si="0"/>
        <v>team A</v>
      </c>
      <c r="K12" s="171"/>
      <c r="L12" s="121"/>
      <c r="M12" s="121"/>
      <c r="N12" s="121"/>
      <c r="O12" s="121"/>
      <c r="P12" s="169"/>
      <c r="Q12" s="101">
        <v>17</v>
      </c>
      <c r="R12" s="101"/>
      <c r="S12" s="102"/>
      <c r="T12" s="102"/>
      <c r="U12" s="103" t="str">
        <f ca="1">INDIRECT("'"&amp;RIGHT("0"&amp;$AI$2,2)&amp;"'!k27")</f>
        <v>A36</v>
      </c>
      <c r="V12" s="104" t="str">
        <f ca="1" t="shared" si="1" ref="V12:X25">INDIRECT("'"&amp;RIGHT("0"&amp;$AI$2,2)&amp;"'!D3")</f>
        <v>team A</v>
      </c>
      <c r="W12" s="104" t="str">
        <f ca="1" t="shared" si="1"/>
        <v>team A</v>
      </c>
      <c r="X12" s="105" t="str">
        <f ca="1" t="shared" si="1"/>
        <v>team A</v>
      </c>
      <c r="Y12" s="103" t="str">
        <f ca="1">INDIRECT("'"&amp;RIGHT("0"&amp;$AI$2,2)&amp;"'!p27")</f>
        <v>A302</v>
      </c>
      <c r="Z12" s="105" t="str">
        <f ca="1" t="shared" si="2" ref="Z12:Z25">INDIRECT("'"&amp;RIGHT("0"&amp;$AI$2,2)&amp;"'!D3")</f>
        <v>team A</v>
      </c>
      <c r="AA12" s="123"/>
      <c r="AB12" s="174"/>
      <c r="AC12" s="124"/>
      <c r="AD12" s="124"/>
      <c r="AE12" s="124"/>
      <c r="AF12" s="172"/>
      <c r="AI12" s="89"/>
      <c r="AK12" s="92"/>
    </row>
    <row r="13" spans="1:37" ht="30" customHeight="1">
      <c r="A13" s="168">
        <v>3</v>
      </c>
      <c r="B13" s="101"/>
      <c r="C13" s="102"/>
      <c r="D13" s="102"/>
      <c r="E13" s="103" t="str">
        <f ca="1">INDIRECT("'"&amp;RIGHT("0"&amp;$AI$2,2)&amp;"'!C28")</f>
        <v>A22</v>
      </c>
      <c r="F13" s="104" t="str">
        <f ca="1" t="shared" si="0"/>
        <v>team A</v>
      </c>
      <c r="G13" s="104" t="str">
        <f ca="1" t="shared" si="0"/>
        <v>team A</v>
      </c>
      <c r="H13" s="105" t="str">
        <f ca="1" t="shared" si="0"/>
        <v>team A</v>
      </c>
      <c r="I13" s="103" t="str">
        <f ca="1">INDIRECT("'"&amp;RIGHT("0"&amp;$AI$2,2)&amp;"'!h28")</f>
        <v>A288</v>
      </c>
      <c r="J13" s="105" t="str">
        <f ca="1" t="shared" si="0"/>
        <v>team A</v>
      </c>
      <c r="K13" s="171"/>
      <c r="L13" s="121"/>
      <c r="M13" s="121"/>
      <c r="N13" s="121"/>
      <c r="O13" s="121"/>
      <c r="P13" s="169"/>
      <c r="Q13" s="101">
        <v>18</v>
      </c>
      <c r="R13" s="101"/>
      <c r="S13" s="102"/>
      <c r="T13" s="102"/>
      <c r="U13" s="103" t="str">
        <f ca="1">INDIRECT("'"&amp;RIGHT("0"&amp;$AI$2,2)&amp;"'!K28")</f>
        <v>A37</v>
      </c>
      <c r="V13" s="104" t="str">
        <f ca="1" t="shared" si="1"/>
        <v>team A</v>
      </c>
      <c r="W13" s="104" t="str">
        <f ca="1" t="shared" si="1"/>
        <v>team A</v>
      </c>
      <c r="X13" s="105" t="str">
        <f ca="1" t="shared" si="1"/>
        <v>team A</v>
      </c>
      <c r="Y13" s="103" t="str">
        <f ca="1">INDIRECT("'"&amp;RIGHT("0"&amp;$AI$2,2)&amp;"'!p28")</f>
        <v>A303</v>
      </c>
      <c r="Z13" s="105" t="str">
        <f ca="1" t="shared" si="2"/>
        <v>team A</v>
      </c>
      <c r="AA13" s="123"/>
      <c r="AB13" s="174"/>
      <c r="AC13" s="124"/>
      <c r="AD13" s="124"/>
      <c r="AE13" s="124"/>
      <c r="AF13" s="172"/>
      <c r="AI13" s="89"/>
      <c r="AK13" s="92"/>
    </row>
    <row r="14" spans="1:37" ht="30" customHeight="1" thickBot="1">
      <c r="A14" s="168">
        <v>4</v>
      </c>
      <c r="B14" s="101"/>
      <c r="C14" s="102"/>
      <c r="D14" s="102"/>
      <c r="E14" s="103" t="str">
        <f ca="1">INDIRECT("'"&amp;RIGHT("0"&amp;$AI$2,2)&amp;"'!C29")</f>
        <v>A23</v>
      </c>
      <c r="F14" s="104" t="str">
        <f ca="1" t="shared" si="0"/>
        <v>team A</v>
      </c>
      <c r="G14" s="104" t="str">
        <f ca="1" t="shared" si="0"/>
        <v>team A</v>
      </c>
      <c r="H14" s="105" t="str">
        <f ca="1" t="shared" si="0"/>
        <v>team A</v>
      </c>
      <c r="I14" s="103" t="str">
        <f ca="1">INDIRECT("'"&amp;RIGHT("0"&amp;$AI$2,2)&amp;"'!H29")</f>
        <v>A289</v>
      </c>
      <c r="J14" s="105" t="str">
        <f ca="1" t="shared" si="0"/>
        <v>team A</v>
      </c>
      <c r="K14" s="123"/>
      <c r="L14" s="124"/>
      <c r="M14" s="124"/>
      <c r="N14" s="124"/>
      <c r="O14" s="124"/>
      <c r="P14" s="132"/>
      <c r="Q14" s="101">
        <v>19</v>
      </c>
      <c r="R14" s="101"/>
      <c r="S14" s="102"/>
      <c r="T14" s="102"/>
      <c r="U14" s="103" t="str">
        <f ca="1">INDIRECT("'"&amp;RIGHT("0"&amp;$AI$2,2)&amp;"'!k29")</f>
        <v>A38</v>
      </c>
      <c r="V14" s="104" t="str">
        <f ca="1" t="shared" si="1"/>
        <v>team A</v>
      </c>
      <c r="W14" s="104" t="str">
        <f ca="1" t="shared" si="1"/>
        <v>team A</v>
      </c>
      <c r="X14" s="105" t="str">
        <f ca="1" t="shared" si="1"/>
        <v>team A</v>
      </c>
      <c r="Y14" s="103" t="str">
        <f ca="1">INDIRECT("'"&amp;RIGHT("0"&amp;$AI$2,2)&amp;"'!p29")</f>
        <v>A304</v>
      </c>
      <c r="Z14" s="105" t="str">
        <f ca="1" t="shared" si="2"/>
        <v>team A</v>
      </c>
      <c r="AA14" s="123"/>
      <c r="AB14" s="174"/>
      <c r="AC14" s="124"/>
      <c r="AD14" s="124"/>
      <c r="AE14" s="124"/>
      <c r="AF14" s="172"/>
      <c r="AI14" s="90"/>
      <c r="AK14" s="93"/>
    </row>
    <row r="15" spans="1:32" ht="30" customHeight="1">
      <c r="A15" s="168">
        <v>5</v>
      </c>
      <c r="B15" s="101"/>
      <c r="C15" s="102"/>
      <c r="D15" s="102"/>
      <c r="E15" s="103" t="str">
        <f ca="1">INDIRECT("'"&amp;RIGHT("0"&amp;$AI$2,2)&amp;"'!c30")</f>
        <v>A24</v>
      </c>
      <c r="F15" s="104" t="str">
        <f ca="1" t="shared" si="0"/>
        <v>team A</v>
      </c>
      <c r="G15" s="104" t="str">
        <f ca="1" t="shared" si="0"/>
        <v>team A</v>
      </c>
      <c r="H15" s="105" t="str">
        <f ca="1" t="shared" si="0"/>
        <v>team A</v>
      </c>
      <c r="I15" s="103" t="str">
        <f ca="1">INDIRECT("'"&amp;RIGHT("0"&amp;$AI$2,2)&amp;"'!h30")</f>
        <v>A290</v>
      </c>
      <c r="J15" s="105" t="str">
        <f ca="1" t="shared" si="0"/>
        <v>team A</v>
      </c>
      <c r="K15" s="123"/>
      <c r="L15" s="124"/>
      <c r="M15" s="124"/>
      <c r="N15" s="124"/>
      <c r="O15" s="124"/>
      <c r="P15" s="132"/>
      <c r="Q15" s="101">
        <v>20</v>
      </c>
      <c r="R15" s="101"/>
      <c r="S15" s="102"/>
      <c r="T15" s="102"/>
      <c r="U15" s="103" t="str">
        <f ca="1">INDIRECT("'"&amp;RIGHT("0"&amp;$AI$2,2)&amp;"'!k30")</f>
        <v>A39</v>
      </c>
      <c r="V15" s="104" t="str">
        <f ca="1" t="shared" si="1"/>
        <v>team A</v>
      </c>
      <c r="W15" s="104" t="str">
        <f ca="1" t="shared" si="1"/>
        <v>team A</v>
      </c>
      <c r="X15" s="105" t="str">
        <f ca="1" t="shared" si="1"/>
        <v>team A</v>
      </c>
      <c r="Y15" s="103" t="str">
        <f ca="1">INDIRECT("'"&amp;RIGHT("0"&amp;$AI$2,2)&amp;"'!p30")</f>
        <v>A305</v>
      </c>
      <c r="Z15" s="105" t="str">
        <f ca="1" t="shared" si="2"/>
        <v>team A</v>
      </c>
      <c r="AA15" s="123"/>
      <c r="AB15" s="174"/>
      <c r="AC15" s="124"/>
      <c r="AD15" s="124"/>
      <c r="AE15" s="124"/>
      <c r="AF15" s="172"/>
    </row>
    <row r="16" spans="1:32" ht="30" customHeight="1">
      <c r="A16" s="168">
        <v>6</v>
      </c>
      <c r="B16" s="101"/>
      <c r="C16" s="102"/>
      <c r="D16" s="102"/>
      <c r="E16" s="103" t="str">
        <f ca="1">INDIRECT("'"&amp;RIGHT("0"&amp;$AI$2,2)&amp;"'!C31")</f>
        <v>A25</v>
      </c>
      <c r="F16" s="104" t="str">
        <f ca="1" t="shared" si="0"/>
        <v>team A</v>
      </c>
      <c r="G16" s="104" t="str">
        <f ca="1" t="shared" si="0"/>
        <v>team A</v>
      </c>
      <c r="H16" s="105" t="str">
        <f ca="1" t="shared" si="0"/>
        <v>team A</v>
      </c>
      <c r="I16" s="103" t="str">
        <f ca="1">INDIRECT("'"&amp;RIGHT("0"&amp;$AI$2,2)&amp;"'!h31")</f>
        <v>A291</v>
      </c>
      <c r="J16" s="105" t="str">
        <f ca="1" t="shared" si="0"/>
        <v>team A</v>
      </c>
      <c r="K16" s="123"/>
      <c r="L16" s="124"/>
      <c r="M16" s="124"/>
      <c r="N16" s="124"/>
      <c r="O16" s="124"/>
      <c r="P16" s="132"/>
      <c r="Q16" s="101">
        <v>21</v>
      </c>
      <c r="R16" s="101"/>
      <c r="S16" s="102"/>
      <c r="T16" s="102"/>
      <c r="U16" s="103" t="str">
        <f ca="1">INDIRECT("'"&amp;RIGHT("0"&amp;$AI$2,2)&amp;"'!K31")</f>
        <v>A40</v>
      </c>
      <c r="V16" s="104" t="str">
        <f ca="1" t="shared" si="1"/>
        <v>team A</v>
      </c>
      <c r="W16" s="104" t="str">
        <f ca="1" t="shared" si="1"/>
        <v>team A</v>
      </c>
      <c r="X16" s="105" t="str">
        <f ca="1" t="shared" si="1"/>
        <v>team A</v>
      </c>
      <c r="Y16" s="103" t="str">
        <f ca="1">INDIRECT("'"&amp;RIGHT("0"&amp;$AI$2,2)&amp;"'!p31")</f>
        <v>A306</v>
      </c>
      <c r="Z16" s="105" t="str">
        <f ca="1" t="shared" si="2"/>
        <v>team A</v>
      </c>
      <c r="AA16" s="123"/>
      <c r="AB16" s="174"/>
      <c r="AC16" s="124"/>
      <c r="AD16" s="124"/>
      <c r="AE16" s="124"/>
      <c r="AF16" s="172"/>
    </row>
    <row r="17" spans="1:32" ht="30" customHeight="1">
      <c r="A17" s="168">
        <v>7</v>
      </c>
      <c r="B17" s="101"/>
      <c r="C17" s="102"/>
      <c r="D17" s="102"/>
      <c r="E17" s="103" t="str">
        <f ca="1">INDIRECT("'"&amp;RIGHT("0"&amp;$AI$2,2)&amp;"'!C32")</f>
        <v>A26</v>
      </c>
      <c r="F17" s="104" t="str">
        <f ca="1" t="shared" si="0"/>
        <v>team A</v>
      </c>
      <c r="G17" s="104" t="str">
        <f ca="1" t="shared" si="0"/>
        <v>team A</v>
      </c>
      <c r="H17" s="105" t="str">
        <f ca="1" t="shared" si="0"/>
        <v>team A</v>
      </c>
      <c r="I17" s="103" t="str">
        <f ca="1">INDIRECT("'"&amp;RIGHT("0"&amp;$AI$2,2)&amp;"'!h32")</f>
        <v>A292</v>
      </c>
      <c r="J17" s="105" t="str">
        <f ca="1" t="shared" si="0"/>
        <v>team A</v>
      </c>
      <c r="K17" s="123"/>
      <c r="L17" s="124"/>
      <c r="M17" s="124"/>
      <c r="N17" s="124"/>
      <c r="O17" s="124"/>
      <c r="P17" s="132"/>
      <c r="Q17" s="101">
        <v>22</v>
      </c>
      <c r="R17" s="101"/>
      <c r="S17" s="102"/>
      <c r="T17" s="102"/>
      <c r="U17" s="103" t="str">
        <f ca="1">INDIRECT("'"&amp;RIGHT("0"&amp;$AI$2,2)&amp;"'!K32")</f>
        <v>A41</v>
      </c>
      <c r="V17" s="104" t="str">
        <f ca="1" t="shared" si="1"/>
        <v>team A</v>
      </c>
      <c r="W17" s="104" t="str">
        <f ca="1" t="shared" si="1"/>
        <v>team A</v>
      </c>
      <c r="X17" s="105" t="str">
        <f ca="1" t="shared" si="1"/>
        <v>team A</v>
      </c>
      <c r="Y17" s="103" t="str">
        <f ca="1">INDIRECT("'"&amp;RIGHT("0"&amp;$AI$2,2)&amp;"'!p32")</f>
        <v>A307</v>
      </c>
      <c r="Z17" s="105" t="str">
        <f ca="1" t="shared" si="2"/>
        <v>team A</v>
      </c>
      <c r="AA17" s="123"/>
      <c r="AB17" s="174"/>
      <c r="AC17" s="124"/>
      <c r="AD17" s="124"/>
      <c r="AE17" s="124"/>
      <c r="AF17" s="172"/>
    </row>
    <row r="18" spans="1:32" ht="30" customHeight="1">
      <c r="A18" s="168">
        <v>8</v>
      </c>
      <c r="B18" s="101"/>
      <c r="C18" s="102"/>
      <c r="D18" s="102"/>
      <c r="E18" s="103" t="str">
        <f ca="1">INDIRECT("'"&amp;RIGHT("0"&amp;$AI$2,2)&amp;"'!C33")</f>
        <v>A27</v>
      </c>
      <c r="F18" s="104" t="str">
        <f ca="1" t="shared" si="0"/>
        <v>team A</v>
      </c>
      <c r="G18" s="104" t="str">
        <f ca="1" t="shared" si="0"/>
        <v>team A</v>
      </c>
      <c r="H18" s="105" t="str">
        <f ca="1" t="shared" si="0"/>
        <v>team A</v>
      </c>
      <c r="I18" s="103" t="str">
        <f ca="1">INDIRECT("'"&amp;RIGHT("0"&amp;$AI$2,2)&amp;"'!h33")</f>
        <v>A293</v>
      </c>
      <c r="J18" s="105" t="str">
        <f ca="1" t="shared" si="0"/>
        <v>team A</v>
      </c>
      <c r="K18" s="123"/>
      <c r="L18" s="124"/>
      <c r="M18" s="124"/>
      <c r="N18" s="124"/>
      <c r="O18" s="124"/>
      <c r="P18" s="132"/>
      <c r="Q18" s="101">
        <v>23</v>
      </c>
      <c r="R18" s="101"/>
      <c r="S18" s="102"/>
      <c r="T18" s="102"/>
      <c r="U18" s="103" t="str">
        <f ca="1">INDIRECT("'"&amp;RIGHT("0"&amp;$AI$2,2)&amp;"'!K33")</f>
        <v>A42</v>
      </c>
      <c r="V18" s="104" t="str">
        <f ca="1" t="shared" si="1"/>
        <v>team A</v>
      </c>
      <c r="W18" s="104" t="str">
        <f ca="1" t="shared" si="1"/>
        <v>team A</v>
      </c>
      <c r="X18" s="105" t="str">
        <f ca="1" t="shared" si="1"/>
        <v>team A</v>
      </c>
      <c r="Y18" s="103" t="str">
        <f ca="1">INDIRECT("'"&amp;RIGHT("0"&amp;$AI$2,2)&amp;"'!p33")</f>
        <v>A308</v>
      </c>
      <c r="Z18" s="105" t="str">
        <f ca="1" t="shared" si="2"/>
        <v>team A</v>
      </c>
      <c r="AA18" s="123"/>
      <c r="AB18" s="174"/>
      <c r="AC18" s="124"/>
      <c r="AD18" s="124"/>
      <c r="AE18" s="124"/>
      <c r="AF18" s="172"/>
    </row>
    <row r="19" spans="1:32" ht="30" customHeight="1">
      <c r="A19" s="168">
        <v>9</v>
      </c>
      <c r="B19" s="101"/>
      <c r="C19" s="102"/>
      <c r="D19" s="102"/>
      <c r="E19" s="103" t="str">
        <f ca="1">INDIRECT("'"&amp;RIGHT("0"&amp;$AI$2,2)&amp;"'!C34")</f>
        <v>A28</v>
      </c>
      <c r="F19" s="104" t="str">
        <f ca="1" t="shared" si="0"/>
        <v>team A</v>
      </c>
      <c r="G19" s="104" t="str">
        <f ca="1" t="shared" si="0"/>
        <v>team A</v>
      </c>
      <c r="H19" s="105" t="str">
        <f ca="1" t="shared" si="0"/>
        <v>team A</v>
      </c>
      <c r="I19" s="103" t="str">
        <f ca="1">INDIRECT("'"&amp;RIGHT("0"&amp;$AI$2,2)&amp;"'!h34")</f>
        <v>A294</v>
      </c>
      <c r="J19" s="105" t="str">
        <f ca="1" t="shared" si="0"/>
        <v>team A</v>
      </c>
      <c r="K19" s="123"/>
      <c r="L19" s="124"/>
      <c r="M19" s="124"/>
      <c r="N19" s="124"/>
      <c r="O19" s="124"/>
      <c r="P19" s="132"/>
      <c r="Q19" s="101">
        <v>24</v>
      </c>
      <c r="R19" s="101"/>
      <c r="S19" s="102"/>
      <c r="T19" s="102"/>
      <c r="U19" s="103" t="str">
        <f ca="1">INDIRECT("'"&amp;RIGHT("0"&amp;$AI$2,2)&amp;"'!K34")</f>
        <v>A43</v>
      </c>
      <c r="V19" s="104" t="str">
        <f ca="1" t="shared" si="1"/>
        <v>team A</v>
      </c>
      <c r="W19" s="104" t="str">
        <f ca="1" t="shared" si="1"/>
        <v>team A</v>
      </c>
      <c r="X19" s="105" t="str">
        <f ca="1" t="shared" si="1"/>
        <v>team A</v>
      </c>
      <c r="Y19" s="103" t="str">
        <f ca="1">INDIRECT("'"&amp;RIGHT("0"&amp;$AI$2,2)&amp;"'!p34")</f>
        <v>A309</v>
      </c>
      <c r="Z19" s="105" t="str">
        <f ca="1" t="shared" si="2"/>
        <v>team A</v>
      </c>
      <c r="AA19" s="123"/>
      <c r="AB19" s="174"/>
      <c r="AC19" s="124"/>
      <c r="AD19" s="124"/>
      <c r="AE19" s="124"/>
      <c r="AF19" s="172"/>
    </row>
    <row r="20" spans="1:32" ht="30" customHeight="1">
      <c r="A20" s="168">
        <v>10</v>
      </c>
      <c r="B20" s="101"/>
      <c r="C20" s="102"/>
      <c r="D20" s="102"/>
      <c r="E20" s="103" t="str">
        <f ca="1">INDIRECT("'"&amp;RIGHT("0"&amp;$AI$2,2)&amp;"'!c35")</f>
        <v>A29</v>
      </c>
      <c r="F20" s="104" t="str">
        <f ca="1" t="shared" si="0"/>
        <v>team A</v>
      </c>
      <c r="G20" s="104" t="str">
        <f ca="1" t="shared" si="0"/>
        <v>team A</v>
      </c>
      <c r="H20" s="105" t="str">
        <f ca="1" t="shared" si="0"/>
        <v>team A</v>
      </c>
      <c r="I20" s="103" t="str">
        <f ca="1">INDIRECT("'"&amp;RIGHT("0"&amp;$AI$2,2)&amp;"'!h35")</f>
        <v>A295</v>
      </c>
      <c r="J20" s="105" t="str">
        <f ca="1" t="shared" si="0"/>
        <v>team A</v>
      </c>
      <c r="K20" s="123"/>
      <c r="L20" s="124"/>
      <c r="M20" s="124"/>
      <c r="N20" s="124"/>
      <c r="O20" s="124"/>
      <c r="P20" s="132"/>
      <c r="Q20" s="101">
        <v>25</v>
      </c>
      <c r="R20" s="101"/>
      <c r="S20" s="102"/>
      <c r="T20" s="102"/>
      <c r="U20" s="103" t="str">
        <f ca="1">INDIRECT("'"&amp;RIGHT("0"&amp;$AI$2,2)&amp;"'!K35")</f>
        <v>A44</v>
      </c>
      <c r="V20" s="104" t="str">
        <f ca="1" t="shared" si="1"/>
        <v>team A</v>
      </c>
      <c r="W20" s="104" t="str">
        <f ca="1" t="shared" si="1"/>
        <v>team A</v>
      </c>
      <c r="X20" s="105" t="str">
        <f ca="1" t="shared" si="1"/>
        <v>team A</v>
      </c>
      <c r="Y20" s="103" t="str">
        <f ca="1">INDIRECT("'"&amp;RIGHT("0"&amp;$AI$2,2)&amp;"'!p35")</f>
        <v>A310</v>
      </c>
      <c r="Z20" s="105" t="str">
        <f ca="1" t="shared" si="2"/>
        <v>team A</v>
      </c>
      <c r="AA20" s="123"/>
      <c r="AB20" s="174"/>
      <c r="AC20" s="124"/>
      <c r="AD20" s="124"/>
      <c r="AE20" s="124"/>
      <c r="AF20" s="172"/>
    </row>
    <row r="21" spans="1:32" ht="30" customHeight="1">
      <c r="A21" s="168">
        <v>11</v>
      </c>
      <c r="B21" s="101"/>
      <c r="C21" s="102"/>
      <c r="D21" s="102"/>
      <c r="E21" s="103" t="str">
        <f ca="1">INDIRECT("'"&amp;RIGHT("0"&amp;$AI$2,2)&amp;"'!c36")</f>
        <v>A30</v>
      </c>
      <c r="F21" s="104" t="str">
        <f ca="1" t="shared" si="0"/>
        <v>team A</v>
      </c>
      <c r="G21" s="104" t="str">
        <f ca="1" t="shared" si="0"/>
        <v>team A</v>
      </c>
      <c r="H21" s="105" t="str">
        <f ca="1" t="shared" si="0"/>
        <v>team A</v>
      </c>
      <c r="I21" s="103" t="str">
        <f ca="1">INDIRECT("'"&amp;RIGHT("0"&amp;$AI$2,2)&amp;"'!h36")</f>
        <v>A296</v>
      </c>
      <c r="J21" s="105" t="str">
        <f ca="1" t="shared" si="0"/>
        <v>team A</v>
      </c>
      <c r="K21" s="123"/>
      <c r="L21" s="124"/>
      <c r="M21" s="124"/>
      <c r="N21" s="124"/>
      <c r="O21" s="124"/>
      <c r="P21" s="132"/>
      <c r="Q21" s="101">
        <v>26</v>
      </c>
      <c r="R21" s="101"/>
      <c r="S21" s="102"/>
      <c r="T21" s="102"/>
      <c r="U21" s="103" t="str">
        <f ca="1">INDIRECT("'"&amp;RIGHT("0"&amp;$AI$2,2)&amp;"'!K36")</f>
        <v>A45</v>
      </c>
      <c r="V21" s="104" t="str">
        <f ca="1" t="shared" si="1"/>
        <v>team A</v>
      </c>
      <c r="W21" s="104" t="str">
        <f ca="1" t="shared" si="1"/>
        <v>team A</v>
      </c>
      <c r="X21" s="105" t="str">
        <f ca="1" t="shared" si="1"/>
        <v>team A</v>
      </c>
      <c r="Y21" s="103" t="str">
        <f ca="1">INDIRECT("'"&amp;RIGHT("0"&amp;$AI$2,2)&amp;"'!p36")</f>
        <v>A311</v>
      </c>
      <c r="Z21" s="105" t="str">
        <f ca="1" t="shared" si="2"/>
        <v>team A</v>
      </c>
      <c r="AA21" s="123"/>
      <c r="AB21" s="174"/>
      <c r="AC21" s="124"/>
      <c r="AD21" s="124"/>
      <c r="AE21" s="124"/>
      <c r="AF21" s="172"/>
    </row>
    <row r="22" spans="1:32" ht="30" customHeight="1">
      <c r="A22" s="168">
        <v>12</v>
      </c>
      <c r="B22" s="101"/>
      <c r="C22" s="102"/>
      <c r="D22" s="102"/>
      <c r="E22" s="103" t="str">
        <f ca="1">INDIRECT("'"&amp;RIGHT("0"&amp;$AI$2,2)&amp;"'!C37")</f>
        <v>A31</v>
      </c>
      <c r="F22" s="104" t="str">
        <f ca="1" t="shared" si="0"/>
        <v>team A</v>
      </c>
      <c r="G22" s="104" t="str">
        <f ca="1" t="shared" si="0"/>
        <v>team A</v>
      </c>
      <c r="H22" s="105" t="str">
        <f ca="1" t="shared" si="0"/>
        <v>team A</v>
      </c>
      <c r="I22" s="103" t="str">
        <f ca="1">INDIRECT("'"&amp;RIGHT("0"&amp;$AI$2,2)&amp;"'!h37")</f>
        <v>A297</v>
      </c>
      <c r="J22" s="105" t="str">
        <f ca="1" t="shared" si="0"/>
        <v>team A</v>
      </c>
      <c r="K22" s="123"/>
      <c r="L22" s="124"/>
      <c r="M22" s="124"/>
      <c r="N22" s="124"/>
      <c r="O22" s="124"/>
      <c r="P22" s="132"/>
      <c r="Q22" s="101">
        <v>27</v>
      </c>
      <c r="R22" s="101"/>
      <c r="S22" s="102"/>
      <c r="T22" s="102"/>
      <c r="U22" s="103" t="str">
        <f ca="1">INDIRECT("'"&amp;RIGHT("0"&amp;$AI$2,2)&amp;"'!K37")</f>
        <v>A46</v>
      </c>
      <c r="V22" s="104" t="str">
        <f ca="1" t="shared" si="1"/>
        <v>team A</v>
      </c>
      <c r="W22" s="104" t="str">
        <f ca="1" t="shared" si="1"/>
        <v>team A</v>
      </c>
      <c r="X22" s="105" t="str">
        <f ca="1" t="shared" si="1"/>
        <v>team A</v>
      </c>
      <c r="Y22" s="103" t="str">
        <f ca="1">INDIRECT("'"&amp;RIGHT("0"&amp;$AI$2,2)&amp;"'!p37")</f>
        <v>A312</v>
      </c>
      <c r="Z22" s="105" t="str">
        <f ca="1" t="shared" si="2"/>
        <v>team A</v>
      </c>
      <c r="AA22" s="123"/>
      <c r="AB22" s="174"/>
      <c r="AC22" s="124"/>
      <c r="AD22" s="124"/>
      <c r="AE22" s="124"/>
      <c r="AF22" s="172"/>
    </row>
    <row r="23" spans="1:32" ht="30" customHeight="1">
      <c r="A23" s="168">
        <v>13</v>
      </c>
      <c r="B23" s="101"/>
      <c r="C23" s="102"/>
      <c r="D23" s="102"/>
      <c r="E23" s="103" t="str">
        <f ca="1">INDIRECT("'"&amp;RIGHT("0"&amp;$AI$2,2)&amp;"'!C38")</f>
        <v>A32</v>
      </c>
      <c r="F23" s="104" t="str">
        <f ca="1" t="shared" si="0"/>
        <v>team A</v>
      </c>
      <c r="G23" s="104" t="str">
        <f ca="1" t="shared" si="0"/>
        <v>team A</v>
      </c>
      <c r="H23" s="105" t="str">
        <f ca="1" t="shared" si="0"/>
        <v>team A</v>
      </c>
      <c r="I23" s="103" t="str">
        <f ca="1">INDIRECT("'"&amp;RIGHT("0"&amp;$AI$2,2)&amp;"'!h38")</f>
        <v>A298</v>
      </c>
      <c r="J23" s="105" t="str">
        <f ca="1" t="shared" si="0"/>
        <v>team A</v>
      </c>
      <c r="K23" s="171"/>
      <c r="L23" s="121"/>
      <c r="M23" s="121"/>
      <c r="N23" s="121"/>
      <c r="O23" s="124"/>
      <c r="P23" s="132"/>
      <c r="Q23" s="101">
        <v>28</v>
      </c>
      <c r="R23" s="101"/>
      <c r="S23" s="102"/>
      <c r="T23" s="102"/>
      <c r="U23" s="103" t="str">
        <f ca="1">INDIRECT("'"&amp;RIGHT("0"&amp;$AI$2,2)&amp;"'!K38")</f>
        <v>A47</v>
      </c>
      <c r="V23" s="104" t="str">
        <f ca="1" t="shared" si="1"/>
        <v>team A</v>
      </c>
      <c r="W23" s="104" t="str">
        <f ca="1" t="shared" si="1"/>
        <v>team A</v>
      </c>
      <c r="X23" s="105" t="str">
        <f ca="1" t="shared" si="1"/>
        <v>team A</v>
      </c>
      <c r="Y23" s="103" t="str">
        <f ca="1">INDIRECT("'"&amp;RIGHT("0"&amp;$AI$2,2)&amp;"'!p38")</f>
        <v>A313</v>
      </c>
      <c r="Z23" s="105" t="str">
        <f ca="1" t="shared" si="2"/>
        <v>team A</v>
      </c>
      <c r="AA23" s="123"/>
      <c r="AB23" s="174"/>
      <c r="AC23" s="124"/>
      <c r="AD23" s="124"/>
      <c r="AE23" s="124"/>
      <c r="AF23" s="172"/>
    </row>
    <row r="24" spans="1:32" ht="30" customHeight="1">
      <c r="A24" s="168">
        <v>14</v>
      </c>
      <c r="B24" s="101"/>
      <c r="C24" s="102"/>
      <c r="D24" s="102"/>
      <c r="E24" s="103" t="str">
        <f ca="1">INDIRECT("'"&amp;RIGHT("0"&amp;$AI$2,2)&amp;"'!C39")</f>
        <v>A33</v>
      </c>
      <c r="F24" s="104" t="str">
        <f ca="1" t="shared" si="0"/>
        <v>team A</v>
      </c>
      <c r="G24" s="104" t="str">
        <f ca="1" t="shared" si="0"/>
        <v>team A</v>
      </c>
      <c r="H24" s="105" t="str">
        <f ca="1" t="shared" si="0"/>
        <v>team A</v>
      </c>
      <c r="I24" s="103" t="str">
        <f ca="1">INDIRECT("'"&amp;RIGHT("0"&amp;$AI$2,2)&amp;"'!h39")</f>
        <v>A299</v>
      </c>
      <c r="J24" s="105" t="str">
        <f ca="1" t="shared" si="0"/>
        <v>team A</v>
      </c>
      <c r="K24" s="171"/>
      <c r="L24" s="121"/>
      <c r="M24" s="121"/>
      <c r="N24" s="121"/>
      <c r="O24" s="124"/>
      <c r="P24" s="132"/>
      <c r="Q24" s="101">
        <v>29</v>
      </c>
      <c r="R24" s="101"/>
      <c r="S24" s="102"/>
      <c r="T24" s="102"/>
      <c r="U24" s="103" t="str">
        <f ca="1">INDIRECT("'"&amp;RIGHT("0"&amp;$AI$2,2)&amp;"'!K39")</f>
        <v>A48</v>
      </c>
      <c r="V24" s="104" t="str">
        <f ca="1" t="shared" si="1"/>
        <v>team A</v>
      </c>
      <c r="W24" s="104" t="str">
        <f ca="1" t="shared" si="1"/>
        <v>team A</v>
      </c>
      <c r="X24" s="105" t="str">
        <f ca="1" t="shared" si="1"/>
        <v>team A</v>
      </c>
      <c r="Y24" s="103" t="str">
        <f ca="1">INDIRECT("'"&amp;RIGHT("0"&amp;$AI$2,2)&amp;"'!p39")</f>
        <v>A314</v>
      </c>
      <c r="Z24" s="105" t="str">
        <f ca="1" t="shared" si="2"/>
        <v>team A</v>
      </c>
      <c r="AA24" s="123"/>
      <c r="AB24" s="174"/>
      <c r="AC24" s="124"/>
      <c r="AD24" s="124"/>
      <c r="AE24" s="124"/>
      <c r="AF24" s="172"/>
    </row>
    <row r="25" spans="1:32" ht="30" customHeight="1" thickBot="1">
      <c r="A25" s="94">
        <v>15</v>
      </c>
      <c r="B25" s="95"/>
      <c r="C25" s="106"/>
      <c r="D25" s="106"/>
      <c r="E25" s="108" t="str">
        <f ca="1">INDIRECT("'"&amp;RIGHT("0"&amp;$AI$2,2)&amp;"'!C40")</f>
        <v>A34</v>
      </c>
      <c r="F25" s="109" t="str">
        <f ca="1" t="shared" si="0"/>
        <v>team A</v>
      </c>
      <c r="G25" s="109" t="str">
        <f ca="1" t="shared" si="0"/>
        <v>team A</v>
      </c>
      <c r="H25" s="110" t="str">
        <f ca="1" t="shared" si="0"/>
        <v>team A</v>
      </c>
      <c r="I25" s="108" t="str">
        <f ca="1">INDIRECT("'"&amp;RIGHT("0"&amp;$AI$2,2)&amp;"'!h40")</f>
        <v>A300</v>
      </c>
      <c r="J25" s="110" t="str">
        <f ca="1" t="shared" si="0"/>
        <v>team A</v>
      </c>
      <c r="K25" s="115"/>
      <c r="L25" s="114"/>
      <c r="M25" s="114"/>
      <c r="N25" s="114"/>
      <c r="O25" s="114"/>
      <c r="P25" s="173"/>
      <c r="Q25" s="95">
        <v>30</v>
      </c>
      <c r="R25" s="95"/>
      <c r="S25" s="106"/>
      <c r="T25" s="106"/>
      <c r="U25" s="108" t="str">
        <f ca="1">INDIRECT("'"&amp;RIGHT("0"&amp;$AI$2,2)&amp;"'!K40")</f>
        <v>A49</v>
      </c>
      <c r="V25" s="109" t="str">
        <f ca="1" t="shared" si="1"/>
        <v>team A</v>
      </c>
      <c r="W25" s="109" t="str">
        <f ca="1" t="shared" si="1"/>
        <v>team A</v>
      </c>
      <c r="X25" s="110" t="str">
        <f ca="1" t="shared" si="1"/>
        <v>team A</v>
      </c>
      <c r="Y25" s="108" t="str">
        <f ca="1">INDIRECT("'"&amp;RIGHT("0"&amp;$AI$2,2)&amp;"'!p40")</f>
        <v>A315</v>
      </c>
      <c r="Z25" s="110" t="str">
        <f ca="1" t="shared" si="2"/>
        <v>team A</v>
      </c>
      <c r="AA25" s="115"/>
      <c r="AB25" s="198"/>
      <c r="AC25" s="114"/>
      <c r="AD25" s="114"/>
      <c r="AE25" s="114"/>
      <c r="AF25" s="197"/>
    </row>
    <row r="26" spans="1:32" s="3" customFormat="1" ht="30" customHeight="1" thickBot="1">
      <c r="A26" s="6" t="s">
        <v>1895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9"/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3" ht="30" customHeight="1">
      <c r="A27" s="98" t="s">
        <v>1891</v>
      </c>
      <c r="B27" s="99"/>
      <c r="C27" s="99"/>
      <c r="D27" s="100"/>
      <c r="E27" s="111" t="s">
        <v>1938</v>
      </c>
      <c r="F27" s="112"/>
      <c r="G27" s="112"/>
      <c r="H27" s="112"/>
      <c r="I27" s="112"/>
      <c r="J27" s="112"/>
      <c r="K27" s="112"/>
      <c r="L27" s="112"/>
      <c r="M27" s="112"/>
      <c r="N27" s="113"/>
      <c r="O27" s="187" t="s">
        <v>1892</v>
      </c>
      <c r="P27" s="188"/>
      <c r="Q27" s="189" t="s">
        <v>1891</v>
      </c>
      <c r="R27" s="189"/>
      <c r="S27" s="189"/>
      <c r="T27" s="190"/>
      <c r="U27" s="111" t="s">
        <v>1938</v>
      </c>
      <c r="V27" s="112"/>
      <c r="W27" s="112"/>
      <c r="X27" s="112"/>
      <c r="Y27" s="112"/>
      <c r="Z27" s="112"/>
      <c r="AA27" s="112"/>
      <c r="AB27" s="112"/>
      <c r="AC27" s="112"/>
      <c r="AD27" s="113"/>
      <c r="AE27" s="111" t="s">
        <v>1892</v>
      </c>
      <c r="AF27" s="184"/>
      <c r="AG27" s="8"/>
    </row>
    <row r="28" spans="1:33" ht="30" customHeight="1">
      <c r="A28" s="96" t="s">
        <v>1900</v>
      </c>
      <c r="B28" s="97"/>
      <c r="C28" s="97"/>
      <c r="D28" s="97"/>
      <c r="E28" s="107" t="str">
        <f ca="1">INDIRECT("'"&amp;RIGHT("0"&amp;$AI$2,2)&amp;"'!D20")</f>
        <v>A13</v>
      </c>
      <c r="F28" s="107" t="str">
        <f ca="1" t="shared" si="3" ref="F28:N31">INDIRECT("'"&amp;RIGHT("0"&amp;$AI$2,2)&amp;"'!D3")</f>
        <v>team A</v>
      </c>
      <c r="G28" s="107" t="str">
        <f ca="1" t="shared" si="3"/>
        <v>team A</v>
      </c>
      <c r="H28" s="107" t="str">
        <f ca="1" t="shared" si="3"/>
        <v>team A</v>
      </c>
      <c r="I28" s="107" t="str">
        <f ca="1" t="shared" si="3"/>
        <v>team A</v>
      </c>
      <c r="J28" s="107" t="str">
        <f ca="1" t="shared" si="3"/>
        <v>team A</v>
      </c>
      <c r="K28" s="107" t="str">
        <f ca="1" t="shared" si="3"/>
        <v>team A</v>
      </c>
      <c r="L28" s="107" t="str">
        <f ca="1" t="shared" si="3"/>
        <v>team A</v>
      </c>
      <c r="M28" s="107" t="str">
        <f ca="1" t="shared" si="3"/>
        <v>team A</v>
      </c>
      <c r="N28" s="107" t="str">
        <f ca="1" t="shared" si="3"/>
        <v>team A</v>
      </c>
      <c r="O28" s="117"/>
      <c r="P28" s="181"/>
      <c r="Q28" s="191"/>
      <c r="R28" s="102"/>
      <c r="S28" s="102"/>
      <c r="T28" s="102"/>
      <c r="U28" s="107" t="str">
        <f ca="1">INDIRECT("'"&amp;RIGHT("0"&amp;$AI$2,2)&amp;"'!d22")</f>
        <v>A17</v>
      </c>
      <c r="V28" s="107" t="str">
        <f ca="1" t="shared" si="4" ref="V28:AD31">INDIRECT("'"&amp;RIGHT("0"&amp;$AI$2,2)&amp;"'!D3")</f>
        <v>team A</v>
      </c>
      <c r="W28" s="107" t="str">
        <f ca="1" t="shared" si="4"/>
        <v>team A</v>
      </c>
      <c r="X28" s="107" t="str">
        <f ca="1" t="shared" si="4"/>
        <v>team A</v>
      </c>
      <c r="Y28" s="107" t="str">
        <f ca="1" t="shared" si="4"/>
        <v>team A</v>
      </c>
      <c r="Z28" s="107" t="str">
        <f ca="1" t="shared" si="4"/>
        <v>team A</v>
      </c>
      <c r="AA28" s="107" t="str">
        <f ca="1" t="shared" si="4"/>
        <v>team A</v>
      </c>
      <c r="AB28" s="107" t="str">
        <f ca="1" t="shared" si="4"/>
        <v>team A</v>
      </c>
      <c r="AC28" s="107" t="str">
        <f ca="1" t="shared" si="4"/>
        <v>team A</v>
      </c>
      <c r="AD28" s="107" t="str">
        <f ca="1" t="shared" si="4"/>
        <v>team A</v>
      </c>
      <c r="AE28" s="185"/>
      <c r="AF28" s="186"/>
      <c r="AG28" s="7"/>
    </row>
    <row r="29" spans="1:32" ht="30" customHeight="1">
      <c r="A29" s="96" t="s">
        <v>1901</v>
      </c>
      <c r="B29" s="97"/>
      <c r="C29" s="97"/>
      <c r="D29" s="97"/>
      <c r="E29" s="107" t="str">
        <f ca="1">INDIRECT("'"&amp;RIGHT("0"&amp;$AI$2,2)&amp;"'!D21")</f>
        <v>A14</v>
      </c>
      <c r="F29" s="107" t="str">
        <f ca="1" t="shared" si="3"/>
        <v>team A</v>
      </c>
      <c r="G29" s="107" t="str">
        <f ca="1" t="shared" si="3"/>
        <v>team A</v>
      </c>
      <c r="H29" s="107" t="str">
        <f ca="1" t="shared" si="3"/>
        <v>team A</v>
      </c>
      <c r="I29" s="107" t="str">
        <f ca="1" t="shared" si="3"/>
        <v>team A</v>
      </c>
      <c r="J29" s="107" t="str">
        <f ca="1" t="shared" si="3"/>
        <v>team A</v>
      </c>
      <c r="K29" s="107" t="str">
        <f ca="1" t="shared" si="3"/>
        <v>team A</v>
      </c>
      <c r="L29" s="107" t="str">
        <f ca="1" t="shared" si="3"/>
        <v>team A</v>
      </c>
      <c r="M29" s="107" t="str">
        <f ca="1" t="shared" si="3"/>
        <v>team A</v>
      </c>
      <c r="N29" s="107" t="str">
        <f ca="1" t="shared" si="3"/>
        <v>team A</v>
      </c>
      <c r="O29" s="117"/>
      <c r="P29" s="181"/>
      <c r="Q29" s="116"/>
      <c r="R29" s="117"/>
      <c r="S29" s="117"/>
      <c r="T29" s="117"/>
      <c r="U29" s="107" t="str">
        <f ca="1">INDIRECT("'"&amp;RIGHT("0"&amp;$AI$2,2)&amp;"'!h22")</f>
        <v>A18</v>
      </c>
      <c r="V29" s="107" t="str">
        <f ca="1" t="shared" si="4"/>
        <v>team A</v>
      </c>
      <c r="W29" s="107" t="str">
        <f ca="1" t="shared" si="4"/>
        <v>team A</v>
      </c>
      <c r="X29" s="107" t="str">
        <f ca="1" t="shared" si="4"/>
        <v>team A</v>
      </c>
      <c r="Y29" s="107" t="str">
        <f ca="1" t="shared" si="4"/>
        <v>team A</v>
      </c>
      <c r="Z29" s="107" t="str">
        <f ca="1" t="shared" si="4"/>
        <v>team A</v>
      </c>
      <c r="AA29" s="107" t="str">
        <f ca="1" t="shared" si="4"/>
        <v>team A</v>
      </c>
      <c r="AB29" s="107" t="str">
        <f ca="1" t="shared" si="4"/>
        <v>team A</v>
      </c>
      <c r="AC29" s="107" t="str">
        <f ca="1" t="shared" si="4"/>
        <v>team A</v>
      </c>
      <c r="AD29" s="107" t="str">
        <f ca="1" t="shared" si="4"/>
        <v>team A</v>
      </c>
      <c r="AE29" s="102"/>
      <c r="AF29" s="179"/>
    </row>
    <row r="30" spans="1:32" ht="30" customHeight="1">
      <c r="A30" s="96"/>
      <c r="B30" s="97"/>
      <c r="C30" s="97"/>
      <c r="D30" s="97"/>
      <c r="E30" s="107" t="str">
        <f ca="1">INDIRECT("'"&amp;RIGHT("0"&amp;$AI$2,2)&amp;"'!h21")</f>
        <v>A15</v>
      </c>
      <c r="F30" s="107" t="str">
        <f ca="1" t="shared" si="3"/>
        <v>team A</v>
      </c>
      <c r="G30" s="107" t="str">
        <f ca="1" t="shared" si="3"/>
        <v>team A</v>
      </c>
      <c r="H30" s="107" t="str">
        <f ca="1" t="shared" si="3"/>
        <v>team A</v>
      </c>
      <c r="I30" s="107" t="str">
        <f ca="1" t="shared" si="3"/>
        <v>team A</v>
      </c>
      <c r="J30" s="107" t="str">
        <f ca="1" t="shared" si="3"/>
        <v>team A</v>
      </c>
      <c r="K30" s="107" t="str">
        <f ca="1" t="shared" si="3"/>
        <v>team A</v>
      </c>
      <c r="L30" s="107" t="str">
        <f ca="1" t="shared" si="3"/>
        <v>team A</v>
      </c>
      <c r="M30" s="107" t="str">
        <f ca="1" t="shared" si="3"/>
        <v>team A</v>
      </c>
      <c r="N30" s="107" t="str">
        <f ca="1" t="shared" si="3"/>
        <v>team A</v>
      </c>
      <c r="O30" s="117"/>
      <c r="P30" s="181"/>
      <c r="Q30" s="116"/>
      <c r="R30" s="117"/>
      <c r="S30" s="117"/>
      <c r="T30" s="117"/>
      <c r="U30" s="107" t="str">
        <f ca="1">INDIRECT("'"&amp;RIGHT("0"&amp;$AI$2,2)&amp;"'!l22")</f>
        <v>A19</v>
      </c>
      <c r="V30" s="107" t="str">
        <f ca="1" t="shared" si="4"/>
        <v>team A</v>
      </c>
      <c r="W30" s="107" t="str">
        <f ca="1" t="shared" si="4"/>
        <v>team A</v>
      </c>
      <c r="X30" s="107" t="str">
        <f ca="1" t="shared" si="4"/>
        <v>team A</v>
      </c>
      <c r="Y30" s="107" t="str">
        <f ca="1" t="shared" si="4"/>
        <v>team A</v>
      </c>
      <c r="Z30" s="107" t="str">
        <f ca="1" t="shared" si="4"/>
        <v>team A</v>
      </c>
      <c r="AA30" s="107" t="str">
        <f ca="1" t="shared" si="4"/>
        <v>team A</v>
      </c>
      <c r="AB30" s="107" t="str">
        <f ca="1" t="shared" si="4"/>
        <v>team A</v>
      </c>
      <c r="AC30" s="107" t="str">
        <f ca="1" t="shared" si="4"/>
        <v>team A</v>
      </c>
      <c r="AD30" s="107" t="str">
        <f ca="1" t="shared" si="4"/>
        <v>team A</v>
      </c>
      <c r="AE30" s="102"/>
      <c r="AF30" s="179"/>
    </row>
    <row r="31" spans="1:32" ht="30" customHeight="1" thickBot="1">
      <c r="A31" s="182"/>
      <c r="B31" s="183"/>
      <c r="C31" s="183"/>
      <c r="D31" s="183"/>
      <c r="E31" s="178" t="str">
        <f ca="1">INDIRECT("'"&amp;RIGHT("0"&amp;$AI$2,2)&amp;"'!l21")</f>
        <v>A16</v>
      </c>
      <c r="F31" s="178" t="str">
        <f ca="1" t="shared" si="3"/>
        <v>team A</v>
      </c>
      <c r="G31" s="178" t="str">
        <f ca="1" t="shared" si="3"/>
        <v>team A</v>
      </c>
      <c r="H31" s="178" t="str">
        <f ca="1" t="shared" si="3"/>
        <v>team A</v>
      </c>
      <c r="I31" s="178" t="str">
        <f ca="1" t="shared" si="3"/>
        <v>team A</v>
      </c>
      <c r="J31" s="178" t="str">
        <f ca="1" t="shared" si="3"/>
        <v>team A</v>
      </c>
      <c r="K31" s="178" t="str">
        <f ca="1" t="shared" si="3"/>
        <v>team A</v>
      </c>
      <c r="L31" s="178" t="str">
        <f ca="1" t="shared" si="3"/>
        <v>team A</v>
      </c>
      <c r="M31" s="178" t="str">
        <f ca="1" t="shared" si="3"/>
        <v>team A</v>
      </c>
      <c r="N31" s="178" t="str">
        <f ca="1" t="shared" si="3"/>
        <v>team A</v>
      </c>
      <c r="O31" s="177"/>
      <c r="P31" s="180"/>
      <c r="Q31" s="176"/>
      <c r="R31" s="177"/>
      <c r="S31" s="177"/>
      <c r="T31" s="177"/>
      <c r="U31" s="178"/>
      <c r="V31" s="178" t="str">
        <f ca="1" t="shared" si="4"/>
        <v>team A</v>
      </c>
      <c r="W31" s="178" t="str">
        <f ca="1" t="shared" si="4"/>
        <v>team A</v>
      </c>
      <c r="X31" s="178" t="str">
        <f ca="1" t="shared" si="4"/>
        <v>team A</v>
      </c>
      <c r="Y31" s="178" t="str">
        <f ca="1" t="shared" si="4"/>
        <v>team A</v>
      </c>
      <c r="Z31" s="178" t="str">
        <f ca="1" t="shared" si="4"/>
        <v>team A</v>
      </c>
      <c r="AA31" s="178" t="str">
        <f ca="1" t="shared" si="4"/>
        <v>team A</v>
      </c>
      <c r="AB31" s="178" t="str">
        <f ca="1" t="shared" si="4"/>
        <v>team A</v>
      </c>
      <c r="AC31" s="178" t="str">
        <f ca="1" t="shared" si="4"/>
        <v>team A</v>
      </c>
      <c r="AD31" s="178" t="str">
        <f ca="1" t="shared" si="4"/>
        <v>team A</v>
      </c>
      <c r="AE31" s="106"/>
      <c r="AF31" s="175"/>
    </row>
    <row r="32" spans="17:32" ht="13.5"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3"/>
      <c r="AF32" s="3"/>
    </row>
    <row r="33" spans="17:32" ht="13.5"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3"/>
      <c r="AF33" s="3"/>
    </row>
    <row r="34" spans="17:32" ht="13.5"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3"/>
      <c r="AF34" s="3"/>
    </row>
    <row r="35" spans="17:32" ht="13.5"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3"/>
      <c r="AF35" s="3"/>
    </row>
    <row r="36" spans="17:32" ht="13.5"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3"/>
      <c r="AF36" s="3"/>
    </row>
    <row r="37" spans="17:32" ht="13.5"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3"/>
      <c r="AF37" s="3"/>
    </row>
    <row r="38" spans="17:32" ht="13.5"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3"/>
      <c r="AF38" s="3"/>
    </row>
    <row r="39" spans="17:32" ht="13.5"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3"/>
      <c r="AF39" s="3"/>
    </row>
    <row r="40" spans="17:32" ht="13.5"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3"/>
      <c r="AF40" s="3"/>
    </row>
    <row r="41" spans="17:32" ht="13.5"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3"/>
      <c r="AF41" s="3"/>
    </row>
    <row r="42" spans="17:32" ht="13.5"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3"/>
      <c r="AF42" s="3"/>
    </row>
    <row r="43" spans="17:32" ht="13.5"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3"/>
      <c r="AF43" s="3"/>
    </row>
    <row r="44" spans="17:32" ht="13.5"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3"/>
      <c r="AF44" s="3"/>
    </row>
    <row r="45" spans="17:32" ht="13.5"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3"/>
      <c r="AF45" s="3"/>
    </row>
    <row r="46" spans="17:32" ht="13.5"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3"/>
      <c r="AF46" s="3"/>
    </row>
    <row r="47" spans="17:30" ht="13.5"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7:30" ht="13.5"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</sheetData>
  <sheetProtection/>
  <mergeCells count="277">
    <mergeCell ref="V5:AF6"/>
    <mergeCell ref="A5:D6"/>
    <mergeCell ref="E5:R6"/>
    <mergeCell ref="S5:U6"/>
    <mergeCell ref="A2:K4"/>
    <mergeCell ref="L2:M4"/>
    <mergeCell ref="N2:R4"/>
    <mergeCell ref="S2:AF4"/>
    <mergeCell ref="A1:AF1"/>
    <mergeCell ref="AE25:AF25"/>
    <mergeCell ref="AA25:AB25"/>
    <mergeCell ref="AC25:AD25"/>
    <mergeCell ref="AA12:AB12"/>
    <mergeCell ref="AA13:AB13"/>
    <mergeCell ref="AA14:AB14"/>
    <mergeCell ref="AA15:AB15"/>
    <mergeCell ref="AA17:AB17"/>
    <mergeCell ref="AA19:AB19"/>
    <mergeCell ref="AA20:AB20"/>
    <mergeCell ref="AA21:AB21"/>
    <mergeCell ref="AC18:AD18"/>
    <mergeCell ref="AA22:AB22"/>
    <mergeCell ref="AC20:AD20"/>
    <mergeCell ref="AC22:AD22"/>
    <mergeCell ref="AE15:AF15"/>
    <mergeCell ref="AC17:AD17"/>
    <mergeCell ref="AE17:AF17"/>
    <mergeCell ref="AA18:AB18"/>
    <mergeCell ref="AA16:AB16"/>
    <mergeCell ref="AE18:AF18"/>
    <mergeCell ref="Q7:R8"/>
    <mergeCell ref="Q15:R15"/>
    <mergeCell ref="AC15:AD15"/>
    <mergeCell ref="AC14:AD14"/>
    <mergeCell ref="AC12:AD12"/>
    <mergeCell ref="S10:T10"/>
    <mergeCell ref="U10:X10"/>
    <mergeCell ref="Y11:Z11"/>
    <mergeCell ref="U14:X14"/>
    <mergeCell ref="Q14:R14"/>
    <mergeCell ref="A31:D31"/>
    <mergeCell ref="AE27:AF27"/>
    <mergeCell ref="O28:P28"/>
    <mergeCell ref="AE28:AF28"/>
    <mergeCell ref="O29:P29"/>
    <mergeCell ref="U27:AD27"/>
    <mergeCell ref="O27:P27"/>
    <mergeCell ref="Q27:T27"/>
    <mergeCell ref="E31:N31"/>
    <mergeCell ref="Q28:T28"/>
    <mergeCell ref="AE31:AF31"/>
    <mergeCell ref="Q31:T31"/>
    <mergeCell ref="U31:AD31"/>
    <mergeCell ref="E29:N29"/>
    <mergeCell ref="AE29:AF29"/>
    <mergeCell ref="Q29:T29"/>
    <mergeCell ref="U29:AD29"/>
    <mergeCell ref="O31:P31"/>
    <mergeCell ref="AE30:AF30"/>
    <mergeCell ref="O30:P30"/>
    <mergeCell ref="AE24:AF24"/>
    <mergeCell ref="AC23:AD23"/>
    <mergeCell ref="AE23:AF23"/>
    <mergeCell ref="AA23:AB23"/>
    <mergeCell ref="AA24:AB24"/>
    <mergeCell ref="AC24:AD24"/>
    <mergeCell ref="AE22:AF22"/>
    <mergeCell ref="AC21:AD21"/>
    <mergeCell ref="AE21:AF21"/>
    <mergeCell ref="AC16:AD16"/>
    <mergeCell ref="AE16:AF16"/>
    <mergeCell ref="AE20:AF20"/>
    <mergeCell ref="AC19:AD19"/>
    <mergeCell ref="AE19:AF19"/>
    <mergeCell ref="A23:B23"/>
    <mergeCell ref="O14:P14"/>
    <mergeCell ref="O15:P15"/>
    <mergeCell ref="O16:P16"/>
    <mergeCell ref="O17:P17"/>
    <mergeCell ref="K14:L14"/>
    <mergeCell ref="K15:L15"/>
    <mergeCell ref="O21:P21"/>
    <mergeCell ref="M21:N21"/>
    <mergeCell ref="O22:P22"/>
    <mergeCell ref="AE12:AF12"/>
    <mergeCell ref="Q13:R13"/>
    <mergeCell ref="AC13:AD13"/>
    <mergeCell ref="AE13:AF13"/>
    <mergeCell ref="S12:T12"/>
    <mergeCell ref="Y12:Z12"/>
    <mergeCell ref="Y13:Z13"/>
    <mergeCell ref="S13:T13"/>
    <mergeCell ref="AE14:AF14"/>
    <mergeCell ref="Q22:R22"/>
    <mergeCell ref="O25:P25"/>
    <mergeCell ref="K24:L24"/>
    <mergeCell ref="K21:L21"/>
    <mergeCell ref="M23:N23"/>
    <mergeCell ref="O23:P23"/>
    <mergeCell ref="M22:N22"/>
    <mergeCell ref="K22:L22"/>
    <mergeCell ref="K23:L23"/>
    <mergeCell ref="O19:P19"/>
    <mergeCell ref="O20:P20"/>
    <mergeCell ref="M19:N19"/>
    <mergeCell ref="Q24:R24"/>
    <mergeCell ref="M24:N24"/>
    <mergeCell ref="O24:P24"/>
    <mergeCell ref="Q20:R20"/>
    <mergeCell ref="Q19:R19"/>
    <mergeCell ref="M20:N20"/>
    <mergeCell ref="Q21:R21"/>
    <mergeCell ref="Y14:Z14"/>
    <mergeCell ref="Y16:Z16"/>
    <mergeCell ref="Y23:Z23"/>
    <mergeCell ref="Y24:Z24"/>
    <mergeCell ref="Y21:Z21"/>
    <mergeCell ref="Y22:Z22"/>
    <mergeCell ref="Y17:Z17"/>
    <mergeCell ref="Y18:Z18"/>
    <mergeCell ref="A16:B16"/>
    <mergeCell ref="A20:B20"/>
    <mergeCell ref="I22:J22"/>
    <mergeCell ref="K16:L16"/>
    <mergeCell ref="K17:L17"/>
    <mergeCell ref="K18:L18"/>
    <mergeCell ref="K20:L20"/>
    <mergeCell ref="A17:B17"/>
    <mergeCell ref="A18:B18"/>
    <mergeCell ref="A19:B19"/>
    <mergeCell ref="A14:B14"/>
    <mergeCell ref="C24:D24"/>
    <mergeCell ref="E15:H15"/>
    <mergeCell ref="C19:D19"/>
    <mergeCell ref="A15:B15"/>
    <mergeCell ref="A24:B24"/>
    <mergeCell ref="C18:D18"/>
    <mergeCell ref="A21:B21"/>
    <mergeCell ref="A22:B22"/>
    <mergeCell ref="E18:H18"/>
    <mergeCell ref="A13:B13"/>
    <mergeCell ref="O13:P13"/>
    <mergeCell ref="K11:L11"/>
    <mergeCell ref="K12:L12"/>
    <mergeCell ref="K13:L13"/>
    <mergeCell ref="O12:P12"/>
    <mergeCell ref="I12:J12"/>
    <mergeCell ref="C11:D11"/>
    <mergeCell ref="AC11:AD11"/>
    <mergeCell ref="AA10:AB10"/>
    <mergeCell ref="AA11:AB11"/>
    <mergeCell ref="Y10:Z10"/>
    <mergeCell ref="A11:B11"/>
    <mergeCell ref="A12:B12"/>
    <mergeCell ref="M10:N10"/>
    <mergeCell ref="J7:J8"/>
    <mergeCell ref="D7:D8"/>
    <mergeCell ref="P7:P8"/>
    <mergeCell ref="AE11:AF11"/>
    <mergeCell ref="O10:P10"/>
    <mergeCell ref="O11:P11"/>
    <mergeCell ref="Q10:R10"/>
    <mergeCell ref="AC10:AD10"/>
    <mergeCell ref="Q11:R11"/>
    <mergeCell ref="C10:D10"/>
    <mergeCell ref="K7:L8"/>
    <mergeCell ref="E10:H10"/>
    <mergeCell ref="A10:B10"/>
    <mergeCell ref="AE10:AF10"/>
    <mergeCell ref="S7:AF8"/>
    <mergeCell ref="A7:C8"/>
    <mergeCell ref="E7:F8"/>
    <mergeCell ref="H7:I8"/>
    <mergeCell ref="M7:M8"/>
    <mergeCell ref="I11:J11"/>
    <mergeCell ref="I18:J18"/>
    <mergeCell ref="K10:L10"/>
    <mergeCell ref="N7:O8"/>
    <mergeCell ref="G7:G8"/>
    <mergeCell ref="M18:N18"/>
    <mergeCell ref="M17:N17"/>
    <mergeCell ref="O18:P18"/>
    <mergeCell ref="I10:J10"/>
    <mergeCell ref="I13:J13"/>
    <mergeCell ref="Q18:R18"/>
    <mergeCell ref="Q17:R17"/>
    <mergeCell ref="S17:T17"/>
    <mergeCell ref="S16:T16"/>
    <mergeCell ref="Q16:R16"/>
    <mergeCell ref="E11:H11"/>
    <mergeCell ref="E12:H12"/>
    <mergeCell ref="I17:J17"/>
    <mergeCell ref="M11:N11"/>
    <mergeCell ref="M16:N16"/>
    <mergeCell ref="S14:T14"/>
    <mergeCell ref="S15:T15"/>
    <mergeCell ref="I16:J16"/>
    <mergeCell ref="M14:N14"/>
    <mergeCell ref="I15:J15"/>
    <mergeCell ref="M15:N15"/>
    <mergeCell ref="I14:J14"/>
    <mergeCell ref="C15:D15"/>
    <mergeCell ref="C16:D16"/>
    <mergeCell ref="C17:D17"/>
    <mergeCell ref="E17:H17"/>
    <mergeCell ref="E16:H16"/>
    <mergeCell ref="C12:D12"/>
    <mergeCell ref="C13:D13"/>
    <mergeCell ref="E13:H13"/>
    <mergeCell ref="E14:H14"/>
    <mergeCell ref="C14:D14"/>
    <mergeCell ref="K19:L19"/>
    <mergeCell ref="I21:J21"/>
    <mergeCell ref="E19:H19"/>
    <mergeCell ref="E20:H20"/>
    <mergeCell ref="E21:H21"/>
    <mergeCell ref="I19:J19"/>
    <mergeCell ref="I20:J20"/>
    <mergeCell ref="U11:X11"/>
    <mergeCell ref="U12:X12"/>
    <mergeCell ref="U13:X13"/>
    <mergeCell ref="M12:N12"/>
    <mergeCell ref="M13:N13"/>
    <mergeCell ref="S11:T11"/>
    <mergeCell ref="Q12:R12"/>
    <mergeCell ref="U16:X16"/>
    <mergeCell ref="U17:X17"/>
    <mergeCell ref="Y15:Z15"/>
    <mergeCell ref="U18:X18"/>
    <mergeCell ref="U19:X19"/>
    <mergeCell ref="C23:D23"/>
    <mergeCell ref="U15:X15"/>
    <mergeCell ref="C20:D20"/>
    <mergeCell ref="C21:D21"/>
    <mergeCell ref="C22:D22"/>
    <mergeCell ref="S20:T20"/>
    <mergeCell ref="U20:X20"/>
    <mergeCell ref="S18:T18"/>
    <mergeCell ref="S21:T21"/>
    <mergeCell ref="S19:T19"/>
    <mergeCell ref="Y19:Z19"/>
    <mergeCell ref="Y20:Z20"/>
    <mergeCell ref="Q30:T30"/>
    <mergeCell ref="U30:AD30"/>
    <mergeCell ref="U28:AD28"/>
    <mergeCell ref="U25:X25"/>
    <mergeCell ref="S25:T25"/>
    <mergeCell ref="U21:X21"/>
    <mergeCell ref="Y25:Z25"/>
    <mergeCell ref="U22:X22"/>
    <mergeCell ref="I23:J23"/>
    <mergeCell ref="E22:H22"/>
    <mergeCell ref="M25:N25"/>
    <mergeCell ref="I24:J24"/>
    <mergeCell ref="Q25:R25"/>
    <mergeCell ref="K25:L25"/>
    <mergeCell ref="S22:T22"/>
    <mergeCell ref="E23:H23"/>
    <mergeCell ref="E24:H24"/>
    <mergeCell ref="A29:D29"/>
    <mergeCell ref="C25:D25"/>
    <mergeCell ref="A30:D30"/>
    <mergeCell ref="E30:N30"/>
    <mergeCell ref="E25:H25"/>
    <mergeCell ref="I25:J25"/>
    <mergeCell ref="E28:N28"/>
    <mergeCell ref="E27:N27"/>
    <mergeCell ref="AI3:AI14"/>
    <mergeCell ref="AK3:AK14"/>
    <mergeCell ref="A25:B25"/>
    <mergeCell ref="A28:D28"/>
    <mergeCell ref="A27:D27"/>
    <mergeCell ref="Q23:R23"/>
    <mergeCell ref="S23:T23"/>
    <mergeCell ref="S24:T24"/>
    <mergeCell ref="U23:X23"/>
    <mergeCell ref="U24:X24"/>
  </mergeCells>
  <printOptions horizontalCentered="1"/>
  <pageMargins left="0.1968503937007874" right="0.1968503937007874" top="0.7874015748031497" bottom="0.7874015748031497" header="0.15748031496062992" footer="0.1968503937007874"/>
  <pageSetup horizontalDpi="600" verticalDpi="600" orientation="portrait" paperSize="9" r:id="rId4"/>
  <rowBreaks count="1" manualBreakCount="1">
    <brk id="31" max="32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7104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2530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2095</v>
      </c>
      <c r="C8" s="398"/>
      <c r="D8" s="347"/>
      <c r="E8" s="348"/>
      <c r="F8" s="348"/>
      <c r="G8" s="348"/>
      <c r="H8" s="349"/>
      <c r="I8" s="387" t="s">
        <v>2096</v>
      </c>
      <c r="J8" s="388"/>
      <c r="K8" s="75"/>
      <c r="L8" s="74"/>
      <c r="M8" s="74"/>
      <c r="N8" s="76"/>
      <c r="O8" s="77"/>
    </row>
    <row r="9" spans="2:8" ht="22.5" customHeight="1">
      <c r="B9" s="397" t="s">
        <v>2097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2098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7105</v>
      </c>
      <c r="E13" s="380"/>
      <c r="F13" s="80" t="s">
        <v>7106</v>
      </c>
      <c r="G13" s="80" t="s">
        <v>7107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7108</v>
      </c>
      <c r="E14" s="380"/>
      <c r="F14" s="80" t="s">
        <v>7109</v>
      </c>
      <c r="G14" s="80" t="s">
        <v>7110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7111</v>
      </c>
      <c r="E16" s="380"/>
      <c r="F16" s="80" t="s">
        <v>7112</v>
      </c>
      <c r="G16" s="80" t="s">
        <v>7113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7114</v>
      </c>
      <c r="E17" s="380"/>
      <c r="F17" s="80" t="s">
        <v>7115</v>
      </c>
      <c r="G17" s="80" t="s">
        <v>7116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7117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2542</v>
      </c>
      <c r="C21" s="355"/>
      <c r="D21" s="347" t="s">
        <v>7118</v>
      </c>
      <c r="E21" s="348"/>
      <c r="F21" s="348"/>
      <c r="G21" s="349"/>
      <c r="H21" s="347" t="s">
        <v>7119</v>
      </c>
      <c r="I21" s="348"/>
      <c r="J21" s="348"/>
      <c r="K21" s="349"/>
      <c r="L21" s="347" t="s">
        <v>7120</v>
      </c>
      <c r="M21" s="348"/>
      <c r="N21" s="348"/>
      <c r="O21" s="348"/>
      <c r="P21" s="349"/>
    </row>
    <row r="22" spans="2:16" ht="22.5" customHeight="1">
      <c r="B22" s="356" t="s">
        <v>2543</v>
      </c>
      <c r="C22" s="357"/>
      <c r="D22" s="347" t="s">
        <v>7121</v>
      </c>
      <c r="E22" s="348"/>
      <c r="F22" s="348"/>
      <c r="G22" s="349"/>
      <c r="H22" s="347" t="s">
        <v>7122</v>
      </c>
      <c r="I22" s="348"/>
      <c r="J22" s="348"/>
      <c r="K22" s="349"/>
      <c r="L22" s="347" t="s">
        <v>7123</v>
      </c>
      <c r="M22" s="348"/>
      <c r="N22" s="348"/>
      <c r="O22" s="348"/>
      <c r="P22" s="349"/>
    </row>
    <row r="24" spans="2:7" ht="33.75" customHeight="1">
      <c r="B24" s="384" t="s">
        <v>2544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2545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2545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2545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G20</v>
      </c>
      <c r="D26" s="382"/>
      <c r="E26" s="382"/>
      <c r="F26" s="383"/>
      <c r="G26" s="86" t="str">
        <f aca="true" t="shared" si="1" ref="G26:G40">IF($B26="","",VLOOKUP($B26,$S$24:$Z$67,6))</f>
        <v>G153</v>
      </c>
      <c r="H26" s="86" t="str">
        <f aca="true" t="shared" si="2" ref="H26:H40">IF($B26="","",VLOOKUP($B26,$S$24:$Z$67,7))</f>
        <v>G286</v>
      </c>
      <c r="J26" s="81">
        <v>16</v>
      </c>
      <c r="K26" s="381" t="str">
        <f aca="true" t="shared" si="3" ref="K26:K40">IF(J26="","",VLOOKUP($J26,$S$24:$Z$67,2))</f>
        <v>G35</v>
      </c>
      <c r="L26" s="382"/>
      <c r="M26" s="382"/>
      <c r="N26" s="383"/>
      <c r="O26" s="86" t="str">
        <f aca="true" t="shared" si="4" ref="O26:O40">IF($J26="","",VLOOKUP($J26,$S$24:$Z$67,6))</f>
        <v>G168</v>
      </c>
      <c r="P26" s="381" t="str">
        <f aca="true" t="shared" si="5" ref="P26:P40">IF($J26="","",VLOOKUP($J26,$S$24:$Z$67,7))</f>
        <v>G301</v>
      </c>
      <c r="Q26" s="383" t="str">
        <f aca="true" t="shared" si="6" ref="Q26:Q40">IF($J26="","",VLOOKUP($J26,$S$24:$Z$67,6))</f>
        <v>G168</v>
      </c>
      <c r="S26" s="85">
        <v>1</v>
      </c>
      <c r="T26" s="379" t="s">
        <v>7124</v>
      </c>
      <c r="U26" s="402"/>
      <c r="V26" s="402"/>
      <c r="W26" s="380"/>
      <c r="X26" s="80" t="s">
        <v>2661</v>
      </c>
      <c r="Y26" s="80" t="s">
        <v>2794</v>
      </c>
    </row>
    <row r="27" spans="2:25" ht="22.5" customHeight="1">
      <c r="B27" s="81">
        <v>2</v>
      </c>
      <c r="C27" s="381" t="str">
        <f t="shared" si="0"/>
        <v>G21</v>
      </c>
      <c r="D27" s="382"/>
      <c r="E27" s="382"/>
      <c r="F27" s="383"/>
      <c r="G27" s="86" t="str">
        <f t="shared" si="1"/>
        <v>G154</v>
      </c>
      <c r="H27" s="86" t="str">
        <f t="shared" si="2"/>
        <v>G287</v>
      </c>
      <c r="J27" s="81">
        <v>17</v>
      </c>
      <c r="K27" s="381" t="str">
        <f t="shared" si="3"/>
        <v>G36</v>
      </c>
      <c r="L27" s="382"/>
      <c r="M27" s="382"/>
      <c r="N27" s="383"/>
      <c r="O27" s="86" t="str">
        <f t="shared" si="4"/>
        <v>G169</v>
      </c>
      <c r="P27" s="381" t="str">
        <f t="shared" si="5"/>
        <v>G302</v>
      </c>
      <c r="Q27" s="383" t="str">
        <f t="shared" si="6"/>
        <v>G169</v>
      </c>
      <c r="S27" s="85">
        <v>2</v>
      </c>
      <c r="T27" s="379" t="s">
        <v>7125</v>
      </c>
      <c r="U27" s="402"/>
      <c r="V27" s="402"/>
      <c r="W27" s="380"/>
      <c r="X27" s="80" t="s">
        <v>2662</v>
      </c>
      <c r="Y27" s="80" t="s">
        <v>2795</v>
      </c>
    </row>
    <row r="28" spans="2:25" ht="22.5" customHeight="1">
      <c r="B28" s="81">
        <v>3</v>
      </c>
      <c r="C28" s="381" t="str">
        <f t="shared" si="0"/>
        <v>G22</v>
      </c>
      <c r="D28" s="382"/>
      <c r="E28" s="382"/>
      <c r="F28" s="383"/>
      <c r="G28" s="86" t="str">
        <f t="shared" si="1"/>
        <v>G155</v>
      </c>
      <c r="H28" s="86" t="str">
        <f t="shared" si="2"/>
        <v>G288</v>
      </c>
      <c r="J28" s="81">
        <v>18</v>
      </c>
      <c r="K28" s="381" t="str">
        <f t="shared" si="3"/>
        <v>G37</v>
      </c>
      <c r="L28" s="382"/>
      <c r="M28" s="382"/>
      <c r="N28" s="383"/>
      <c r="O28" s="86" t="str">
        <f t="shared" si="4"/>
        <v>G170</v>
      </c>
      <c r="P28" s="381" t="str">
        <f t="shared" si="5"/>
        <v>G303</v>
      </c>
      <c r="Q28" s="383" t="str">
        <f t="shared" si="6"/>
        <v>G170</v>
      </c>
      <c r="S28" s="85">
        <v>3</v>
      </c>
      <c r="T28" s="379" t="s">
        <v>7126</v>
      </c>
      <c r="U28" s="402"/>
      <c r="V28" s="402"/>
      <c r="W28" s="380"/>
      <c r="X28" s="80" t="s">
        <v>2663</v>
      </c>
      <c r="Y28" s="80" t="s">
        <v>2796</v>
      </c>
    </row>
    <row r="29" spans="2:25" ht="22.5" customHeight="1">
      <c r="B29" s="81">
        <v>4</v>
      </c>
      <c r="C29" s="381" t="str">
        <f t="shared" si="0"/>
        <v>G23</v>
      </c>
      <c r="D29" s="382"/>
      <c r="E29" s="382"/>
      <c r="F29" s="383"/>
      <c r="G29" s="86" t="str">
        <f t="shared" si="1"/>
        <v>G156</v>
      </c>
      <c r="H29" s="86" t="str">
        <f t="shared" si="2"/>
        <v>G289</v>
      </c>
      <c r="J29" s="81">
        <v>19</v>
      </c>
      <c r="K29" s="381" t="str">
        <f t="shared" si="3"/>
        <v>G38</v>
      </c>
      <c r="L29" s="382"/>
      <c r="M29" s="382"/>
      <c r="N29" s="383"/>
      <c r="O29" s="86" t="str">
        <f t="shared" si="4"/>
        <v>G171</v>
      </c>
      <c r="P29" s="381" t="str">
        <f t="shared" si="5"/>
        <v>G304</v>
      </c>
      <c r="Q29" s="383" t="str">
        <f t="shared" si="6"/>
        <v>G171</v>
      </c>
      <c r="S29" s="85">
        <v>4</v>
      </c>
      <c r="T29" s="379" t="s">
        <v>7127</v>
      </c>
      <c r="U29" s="402"/>
      <c r="V29" s="402"/>
      <c r="W29" s="380"/>
      <c r="X29" s="80" t="s">
        <v>2664</v>
      </c>
      <c r="Y29" s="80" t="s">
        <v>2797</v>
      </c>
    </row>
    <row r="30" spans="2:25" ht="22.5" customHeight="1">
      <c r="B30" s="81">
        <v>5</v>
      </c>
      <c r="C30" s="381" t="str">
        <f t="shared" si="0"/>
        <v>G24</v>
      </c>
      <c r="D30" s="382"/>
      <c r="E30" s="382"/>
      <c r="F30" s="383"/>
      <c r="G30" s="86" t="str">
        <f t="shared" si="1"/>
        <v>G157</v>
      </c>
      <c r="H30" s="86" t="str">
        <f t="shared" si="2"/>
        <v>G290</v>
      </c>
      <c r="J30" s="81">
        <v>20</v>
      </c>
      <c r="K30" s="381" t="str">
        <f t="shared" si="3"/>
        <v>G39</v>
      </c>
      <c r="L30" s="382"/>
      <c r="M30" s="382"/>
      <c r="N30" s="383"/>
      <c r="O30" s="86" t="str">
        <f t="shared" si="4"/>
        <v>G172</v>
      </c>
      <c r="P30" s="381" t="str">
        <f t="shared" si="5"/>
        <v>G305</v>
      </c>
      <c r="Q30" s="383" t="str">
        <f t="shared" si="6"/>
        <v>G172</v>
      </c>
      <c r="S30" s="85">
        <v>5</v>
      </c>
      <c r="T30" s="379" t="s">
        <v>7128</v>
      </c>
      <c r="U30" s="402"/>
      <c r="V30" s="402"/>
      <c r="W30" s="380"/>
      <c r="X30" s="80" t="s">
        <v>2665</v>
      </c>
      <c r="Y30" s="80" t="s">
        <v>2798</v>
      </c>
    </row>
    <row r="31" spans="2:25" ht="22.5" customHeight="1">
      <c r="B31" s="81">
        <v>6</v>
      </c>
      <c r="C31" s="381" t="str">
        <f t="shared" si="0"/>
        <v>G25</v>
      </c>
      <c r="D31" s="382"/>
      <c r="E31" s="382"/>
      <c r="F31" s="383"/>
      <c r="G31" s="86" t="str">
        <f t="shared" si="1"/>
        <v>G158</v>
      </c>
      <c r="H31" s="86" t="str">
        <f t="shared" si="2"/>
        <v>G291</v>
      </c>
      <c r="J31" s="81">
        <v>21</v>
      </c>
      <c r="K31" s="381" t="str">
        <f t="shared" si="3"/>
        <v>G40</v>
      </c>
      <c r="L31" s="382"/>
      <c r="M31" s="382"/>
      <c r="N31" s="383"/>
      <c r="O31" s="86" t="str">
        <f t="shared" si="4"/>
        <v>G173</v>
      </c>
      <c r="P31" s="381" t="str">
        <f t="shared" si="5"/>
        <v>G306</v>
      </c>
      <c r="Q31" s="383" t="str">
        <f t="shared" si="6"/>
        <v>G173</v>
      </c>
      <c r="S31" s="85">
        <v>6</v>
      </c>
      <c r="T31" s="379" t="s">
        <v>7129</v>
      </c>
      <c r="U31" s="402"/>
      <c r="V31" s="402"/>
      <c r="W31" s="380"/>
      <c r="X31" s="80" t="s">
        <v>2666</v>
      </c>
      <c r="Y31" s="80" t="s">
        <v>2799</v>
      </c>
    </row>
    <row r="32" spans="2:25" ht="22.5" customHeight="1">
      <c r="B32" s="81">
        <v>7</v>
      </c>
      <c r="C32" s="381" t="str">
        <f t="shared" si="0"/>
        <v>G26</v>
      </c>
      <c r="D32" s="382"/>
      <c r="E32" s="382"/>
      <c r="F32" s="383"/>
      <c r="G32" s="86" t="str">
        <f t="shared" si="1"/>
        <v>G159</v>
      </c>
      <c r="H32" s="86" t="str">
        <f t="shared" si="2"/>
        <v>G292</v>
      </c>
      <c r="J32" s="81">
        <v>22</v>
      </c>
      <c r="K32" s="381" t="str">
        <f t="shared" si="3"/>
        <v>G41</v>
      </c>
      <c r="L32" s="382"/>
      <c r="M32" s="382"/>
      <c r="N32" s="383"/>
      <c r="O32" s="86" t="str">
        <f t="shared" si="4"/>
        <v>G174</v>
      </c>
      <c r="P32" s="381" t="str">
        <f t="shared" si="5"/>
        <v>G307</v>
      </c>
      <c r="Q32" s="383" t="str">
        <f t="shared" si="6"/>
        <v>G174</v>
      </c>
      <c r="S32" s="85">
        <v>7</v>
      </c>
      <c r="T32" s="379" t="s">
        <v>7130</v>
      </c>
      <c r="U32" s="402"/>
      <c r="V32" s="402"/>
      <c r="W32" s="380"/>
      <c r="X32" s="80" t="s">
        <v>2667</v>
      </c>
      <c r="Y32" s="80" t="s">
        <v>2800</v>
      </c>
    </row>
    <row r="33" spans="2:25" ht="22.5" customHeight="1">
      <c r="B33" s="81">
        <v>8</v>
      </c>
      <c r="C33" s="381" t="str">
        <f t="shared" si="0"/>
        <v>G27</v>
      </c>
      <c r="D33" s="382"/>
      <c r="E33" s="382"/>
      <c r="F33" s="383"/>
      <c r="G33" s="86" t="str">
        <f t="shared" si="1"/>
        <v>G160</v>
      </c>
      <c r="H33" s="86" t="str">
        <f t="shared" si="2"/>
        <v>G293</v>
      </c>
      <c r="J33" s="81">
        <v>23</v>
      </c>
      <c r="K33" s="381" t="str">
        <f t="shared" si="3"/>
        <v>G42</v>
      </c>
      <c r="L33" s="382"/>
      <c r="M33" s="382"/>
      <c r="N33" s="383"/>
      <c r="O33" s="86" t="str">
        <f t="shared" si="4"/>
        <v>G175</v>
      </c>
      <c r="P33" s="381" t="str">
        <f t="shared" si="5"/>
        <v>G308</v>
      </c>
      <c r="Q33" s="383" t="str">
        <f t="shared" si="6"/>
        <v>G175</v>
      </c>
      <c r="S33" s="85">
        <v>8</v>
      </c>
      <c r="T33" s="379" t="s">
        <v>7131</v>
      </c>
      <c r="U33" s="402"/>
      <c r="V33" s="402"/>
      <c r="W33" s="380"/>
      <c r="X33" s="80" t="s">
        <v>2668</v>
      </c>
      <c r="Y33" s="80" t="s">
        <v>2801</v>
      </c>
    </row>
    <row r="34" spans="2:25" ht="22.5" customHeight="1">
      <c r="B34" s="81">
        <v>9</v>
      </c>
      <c r="C34" s="381" t="str">
        <f t="shared" si="0"/>
        <v>G28</v>
      </c>
      <c r="D34" s="382"/>
      <c r="E34" s="382"/>
      <c r="F34" s="383"/>
      <c r="G34" s="86" t="str">
        <f t="shared" si="1"/>
        <v>G161</v>
      </c>
      <c r="H34" s="86" t="str">
        <f t="shared" si="2"/>
        <v>G294</v>
      </c>
      <c r="J34" s="81">
        <v>24</v>
      </c>
      <c r="K34" s="381" t="str">
        <f t="shared" si="3"/>
        <v>G43</v>
      </c>
      <c r="L34" s="382"/>
      <c r="M34" s="382"/>
      <c r="N34" s="383"/>
      <c r="O34" s="86" t="str">
        <f t="shared" si="4"/>
        <v>G176</v>
      </c>
      <c r="P34" s="381" t="str">
        <f t="shared" si="5"/>
        <v>G309</v>
      </c>
      <c r="Q34" s="383" t="str">
        <f t="shared" si="6"/>
        <v>G176</v>
      </c>
      <c r="S34" s="85">
        <v>9</v>
      </c>
      <c r="T34" s="379" t="s">
        <v>7132</v>
      </c>
      <c r="U34" s="402"/>
      <c r="V34" s="402"/>
      <c r="W34" s="380"/>
      <c r="X34" s="80" t="s">
        <v>2669</v>
      </c>
      <c r="Y34" s="80" t="s">
        <v>2802</v>
      </c>
    </row>
    <row r="35" spans="2:25" ht="22.5" customHeight="1">
      <c r="B35" s="81">
        <v>10</v>
      </c>
      <c r="C35" s="381" t="str">
        <f t="shared" si="0"/>
        <v>G29</v>
      </c>
      <c r="D35" s="382"/>
      <c r="E35" s="382"/>
      <c r="F35" s="383"/>
      <c r="G35" s="86" t="str">
        <f t="shared" si="1"/>
        <v>G162</v>
      </c>
      <c r="H35" s="86" t="str">
        <f t="shared" si="2"/>
        <v>G295</v>
      </c>
      <c r="J35" s="81">
        <v>25</v>
      </c>
      <c r="K35" s="381" t="str">
        <f t="shared" si="3"/>
        <v>G44</v>
      </c>
      <c r="L35" s="382"/>
      <c r="M35" s="382"/>
      <c r="N35" s="383"/>
      <c r="O35" s="86" t="str">
        <f t="shared" si="4"/>
        <v>G177</v>
      </c>
      <c r="P35" s="381" t="str">
        <f t="shared" si="5"/>
        <v>G310</v>
      </c>
      <c r="Q35" s="383" t="str">
        <f t="shared" si="6"/>
        <v>G177</v>
      </c>
      <c r="S35" s="85">
        <v>10</v>
      </c>
      <c r="T35" s="379" t="s">
        <v>7133</v>
      </c>
      <c r="U35" s="402"/>
      <c r="V35" s="402"/>
      <c r="W35" s="380"/>
      <c r="X35" s="80" t="s">
        <v>2670</v>
      </c>
      <c r="Y35" s="80" t="s">
        <v>2803</v>
      </c>
    </row>
    <row r="36" spans="2:25" ht="22.5" customHeight="1">
      <c r="B36" s="81">
        <v>11</v>
      </c>
      <c r="C36" s="381" t="str">
        <f t="shared" si="0"/>
        <v>G30</v>
      </c>
      <c r="D36" s="382"/>
      <c r="E36" s="382"/>
      <c r="F36" s="383"/>
      <c r="G36" s="86" t="str">
        <f t="shared" si="1"/>
        <v>G163</v>
      </c>
      <c r="H36" s="86" t="str">
        <f t="shared" si="2"/>
        <v>G296</v>
      </c>
      <c r="J36" s="81">
        <v>26</v>
      </c>
      <c r="K36" s="381" t="str">
        <f t="shared" si="3"/>
        <v>G45</v>
      </c>
      <c r="L36" s="382"/>
      <c r="M36" s="382"/>
      <c r="N36" s="383"/>
      <c r="O36" s="86" t="str">
        <f t="shared" si="4"/>
        <v>G178</v>
      </c>
      <c r="P36" s="381" t="str">
        <f t="shared" si="5"/>
        <v>G311</v>
      </c>
      <c r="Q36" s="383" t="str">
        <f t="shared" si="6"/>
        <v>G178</v>
      </c>
      <c r="S36" s="85">
        <v>11</v>
      </c>
      <c r="T36" s="379" t="s">
        <v>7134</v>
      </c>
      <c r="U36" s="402"/>
      <c r="V36" s="402"/>
      <c r="W36" s="380"/>
      <c r="X36" s="80" t="s">
        <v>2671</v>
      </c>
      <c r="Y36" s="80" t="s">
        <v>2804</v>
      </c>
    </row>
    <row r="37" spans="2:25" ht="22.5" customHeight="1">
      <c r="B37" s="81">
        <v>12</v>
      </c>
      <c r="C37" s="381" t="str">
        <f t="shared" si="0"/>
        <v>G31</v>
      </c>
      <c r="D37" s="382"/>
      <c r="E37" s="382"/>
      <c r="F37" s="383"/>
      <c r="G37" s="86" t="str">
        <f t="shared" si="1"/>
        <v>G164</v>
      </c>
      <c r="H37" s="86" t="str">
        <f t="shared" si="2"/>
        <v>G297</v>
      </c>
      <c r="J37" s="81">
        <v>27</v>
      </c>
      <c r="K37" s="381" t="str">
        <f t="shared" si="3"/>
        <v>G46</v>
      </c>
      <c r="L37" s="382"/>
      <c r="M37" s="382"/>
      <c r="N37" s="383"/>
      <c r="O37" s="86" t="str">
        <f t="shared" si="4"/>
        <v>G179</v>
      </c>
      <c r="P37" s="381" t="str">
        <f t="shared" si="5"/>
        <v>G312</v>
      </c>
      <c r="Q37" s="383" t="str">
        <f t="shared" si="6"/>
        <v>G179</v>
      </c>
      <c r="S37" s="85">
        <v>12</v>
      </c>
      <c r="T37" s="379" t="s">
        <v>7135</v>
      </c>
      <c r="U37" s="402"/>
      <c r="V37" s="402"/>
      <c r="W37" s="380"/>
      <c r="X37" s="80" t="s">
        <v>2672</v>
      </c>
      <c r="Y37" s="80" t="s">
        <v>2805</v>
      </c>
    </row>
    <row r="38" spans="2:25" ht="22.5" customHeight="1">
      <c r="B38" s="81">
        <v>13</v>
      </c>
      <c r="C38" s="381" t="str">
        <f t="shared" si="0"/>
        <v>G32</v>
      </c>
      <c r="D38" s="382"/>
      <c r="E38" s="382"/>
      <c r="F38" s="383"/>
      <c r="G38" s="86" t="str">
        <f t="shared" si="1"/>
        <v>G165</v>
      </c>
      <c r="H38" s="86" t="str">
        <f t="shared" si="2"/>
        <v>G298</v>
      </c>
      <c r="J38" s="81">
        <v>28</v>
      </c>
      <c r="K38" s="381" t="str">
        <f t="shared" si="3"/>
        <v>G47</v>
      </c>
      <c r="L38" s="382"/>
      <c r="M38" s="382"/>
      <c r="N38" s="383"/>
      <c r="O38" s="86" t="str">
        <f t="shared" si="4"/>
        <v>G180</v>
      </c>
      <c r="P38" s="381" t="str">
        <f t="shared" si="5"/>
        <v>G313</v>
      </c>
      <c r="Q38" s="383" t="str">
        <f t="shared" si="6"/>
        <v>G180</v>
      </c>
      <c r="S38" s="85">
        <v>13</v>
      </c>
      <c r="T38" s="379" t="s">
        <v>7136</v>
      </c>
      <c r="U38" s="402"/>
      <c r="V38" s="402"/>
      <c r="W38" s="380"/>
      <c r="X38" s="80" t="s">
        <v>2673</v>
      </c>
      <c r="Y38" s="80" t="s">
        <v>2806</v>
      </c>
    </row>
    <row r="39" spans="2:25" ht="22.5" customHeight="1">
      <c r="B39" s="81">
        <v>14</v>
      </c>
      <c r="C39" s="381" t="str">
        <f t="shared" si="0"/>
        <v>G33</v>
      </c>
      <c r="D39" s="382"/>
      <c r="E39" s="382"/>
      <c r="F39" s="383"/>
      <c r="G39" s="86" t="str">
        <f t="shared" si="1"/>
        <v>G166</v>
      </c>
      <c r="H39" s="86" t="str">
        <f t="shared" si="2"/>
        <v>G299</v>
      </c>
      <c r="J39" s="81">
        <v>29</v>
      </c>
      <c r="K39" s="381" t="str">
        <f t="shared" si="3"/>
        <v>G48</v>
      </c>
      <c r="L39" s="382"/>
      <c r="M39" s="382"/>
      <c r="N39" s="383"/>
      <c r="O39" s="86" t="str">
        <f t="shared" si="4"/>
        <v>G181</v>
      </c>
      <c r="P39" s="381" t="str">
        <f t="shared" si="5"/>
        <v>G314</v>
      </c>
      <c r="Q39" s="383" t="str">
        <f t="shared" si="6"/>
        <v>G181</v>
      </c>
      <c r="S39" s="85">
        <v>14</v>
      </c>
      <c r="T39" s="379" t="s">
        <v>7137</v>
      </c>
      <c r="U39" s="402"/>
      <c r="V39" s="402"/>
      <c r="W39" s="380"/>
      <c r="X39" s="80" t="s">
        <v>2674</v>
      </c>
      <c r="Y39" s="80" t="s">
        <v>2807</v>
      </c>
    </row>
    <row r="40" spans="2:25" ht="22.5" customHeight="1">
      <c r="B40" s="81">
        <v>15</v>
      </c>
      <c r="C40" s="381" t="str">
        <f t="shared" si="0"/>
        <v>G34</v>
      </c>
      <c r="D40" s="382"/>
      <c r="E40" s="382"/>
      <c r="F40" s="383"/>
      <c r="G40" s="86" t="str">
        <f t="shared" si="1"/>
        <v>G167</v>
      </c>
      <c r="H40" s="86" t="str">
        <f t="shared" si="2"/>
        <v>G300</v>
      </c>
      <c r="J40" s="81">
        <v>30</v>
      </c>
      <c r="K40" s="381" t="str">
        <f t="shared" si="3"/>
        <v>G49</v>
      </c>
      <c r="L40" s="382"/>
      <c r="M40" s="382"/>
      <c r="N40" s="383"/>
      <c r="O40" s="86" t="str">
        <f t="shared" si="4"/>
        <v>G182</v>
      </c>
      <c r="P40" s="381" t="str">
        <f t="shared" si="5"/>
        <v>G315</v>
      </c>
      <c r="Q40" s="383" t="str">
        <f t="shared" si="6"/>
        <v>G182</v>
      </c>
      <c r="S40" s="85">
        <v>15</v>
      </c>
      <c r="T40" s="379" t="s">
        <v>7138</v>
      </c>
      <c r="U40" s="402"/>
      <c r="V40" s="402"/>
      <c r="W40" s="380"/>
      <c r="X40" s="80" t="s">
        <v>2675</v>
      </c>
      <c r="Y40" s="80" t="s">
        <v>2808</v>
      </c>
    </row>
    <row r="41" spans="19:25" ht="22.5" customHeight="1">
      <c r="S41" s="85">
        <v>16</v>
      </c>
      <c r="T41" s="379" t="s">
        <v>7139</v>
      </c>
      <c r="U41" s="402"/>
      <c r="V41" s="402"/>
      <c r="W41" s="380"/>
      <c r="X41" s="80" t="s">
        <v>2676</v>
      </c>
      <c r="Y41" s="80" t="s">
        <v>2809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7140</v>
      </c>
      <c r="U42" s="402"/>
      <c r="V42" s="402"/>
      <c r="W42" s="380"/>
      <c r="X42" s="80" t="s">
        <v>2677</v>
      </c>
      <c r="Y42" s="80" t="s">
        <v>2810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7141</v>
      </c>
      <c r="U43" s="402"/>
      <c r="V43" s="402"/>
      <c r="W43" s="380"/>
      <c r="X43" s="80" t="s">
        <v>2678</v>
      </c>
      <c r="Y43" s="80" t="s">
        <v>2811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7142</v>
      </c>
      <c r="U44" s="402"/>
      <c r="V44" s="402"/>
      <c r="W44" s="380"/>
      <c r="X44" s="80" t="s">
        <v>2679</v>
      </c>
      <c r="Y44" s="80" t="s">
        <v>2812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7143</v>
      </c>
      <c r="U45" s="402"/>
      <c r="V45" s="402"/>
      <c r="W45" s="380"/>
      <c r="X45" s="80" t="s">
        <v>2680</v>
      </c>
      <c r="Y45" s="80" t="s">
        <v>2813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7144</v>
      </c>
      <c r="U46" s="402"/>
      <c r="V46" s="402"/>
      <c r="W46" s="380"/>
      <c r="X46" s="80" t="s">
        <v>2681</v>
      </c>
      <c r="Y46" s="80" t="s">
        <v>2814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2549</v>
      </c>
      <c r="U47" s="402"/>
      <c r="V47" s="402"/>
      <c r="W47" s="380"/>
      <c r="X47" s="80" t="s">
        <v>2682</v>
      </c>
      <c r="Y47" s="80" t="s">
        <v>2815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2550</v>
      </c>
      <c r="U48" s="402"/>
      <c r="V48" s="402"/>
      <c r="W48" s="380"/>
      <c r="X48" s="80" t="s">
        <v>2683</v>
      </c>
      <c r="Y48" s="80" t="s">
        <v>2816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2551</v>
      </c>
      <c r="U49" s="402"/>
      <c r="V49" s="402"/>
      <c r="W49" s="380"/>
      <c r="X49" s="80" t="s">
        <v>2684</v>
      </c>
      <c r="Y49" s="80" t="s">
        <v>2817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2552</v>
      </c>
      <c r="U50" s="402"/>
      <c r="V50" s="402"/>
      <c r="W50" s="380"/>
      <c r="X50" s="80" t="s">
        <v>2685</v>
      </c>
      <c r="Y50" s="80" t="s">
        <v>2818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2553</v>
      </c>
      <c r="U51" s="402"/>
      <c r="V51" s="402"/>
      <c r="W51" s="380"/>
      <c r="X51" s="80" t="s">
        <v>2686</v>
      </c>
      <c r="Y51" s="80" t="s">
        <v>2819</v>
      </c>
    </row>
    <row r="52" spans="19:25" ht="22.5" customHeight="1">
      <c r="S52" s="85">
        <v>27</v>
      </c>
      <c r="T52" s="379" t="s">
        <v>2554</v>
      </c>
      <c r="U52" s="402"/>
      <c r="V52" s="402"/>
      <c r="W52" s="380"/>
      <c r="X52" s="80" t="s">
        <v>2687</v>
      </c>
      <c r="Y52" s="80" t="s">
        <v>2820</v>
      </c>
    </row>
    <row r="53" spans="19:25" ht="22.5" customHeight="1">
      <c r="S53" s="85">
        <v>28</v>
      </c>
      <c r="T53" s="379" t="s">
        <v>2555</v>
      </c>
      <c r="U53" s="402"/>
      <c r="V53" s="402"/>
      <c r="W53" s="380"/>
      <c r="X53" s="80" t="s">
        <v>2688</v>
      </c>
      <c r="Y53" s="80" t="s">
        <v>2821</v>
      </c>
    </row>
    <row r="54" spans="19:25" ht="22.5" customHeight="1">
      <c r="S54" s="85">
        <v>29</v>
      </c>
      <c r="T54" s="379" t="s">
        <v>2556</v>
      </c>
      <c r="U54" s="402"/>
      <c r="V54" s="402"/>
      <c r="W54" s="380"/>
      <c r="X54" s="80" t="s">
        <v>2689</v>
      </c>
      <c r="Y54" s="80" t="s">
        <v>2822</v>
      </c>
    </row>
    <row r="55" spans="19:25" ht="22.5" customHeight="1">
      <c r="S55" s="85">
        <v>30</v>
      </c>
      <c r="T55" s="379" t="s">
        <v>2557</v>
      </c>
      <c r="U55" s="402"/>
      <c r="V55" s="402"/>
      <c r="W55" s="380"/>
      <c r="X55" s="80" t="s">
        <v>2690</v>
      </c>
      <c r="Y55" s="80" t="s">
        <v>2823</v>
      </c>
    </row>
    <row r="56" spans="4:25" ht="22.5" customHeight="1">
      <c r="D56" s="11"/>
      <c r="E56" s="11"/>
      <c r="F56" s="11"/>
      <c r="S56" s="85">
        <v>31</v>
      </c>
      <c r="T56" s="379" t="s">
        <v>2558</v>
      </c>
      <c r="U56" s="402"/>
      <c r="V56" s="402"/>
      <c r="W56" s="380"/>
      <c r="X56" s="80" t="s">
        <v>2691</v>
      </c>
      <c r="Y56" s="80" t="s">
        <v>2824</v>
      </c>
    </row>
    <row r="57" spans="4:25" ht="22.5" customHeight="1">
      <c r="D57" s="11"/>
      <c r="E57" s="11"/>
      <c r="F57" s="11"/>
      <c r="S57" s="85">
        <v>32</v>
      </c>
      <c r="T57" s="379" t="s">
        <v>2559</v>
      </c>
      <c r="U57" s="402"/>
      <c r="V57" s="402"/>
      <c r="W57" s="380"/>
      <c r="X57" s="80" t="s">
        <v>2692</v>
      </c>
      <c r="Y57" s="80" t="s">
        <v>2825</v>
      </c>
    </row>
    <row r="58" spans="19:25" ht="22.5" customHeight="1">
      <c r="S58" s="85">
        <v>33</v>
      </c>
      <c r="T58" s="379" t="s">
        <v>2560</v>
      </c>
      <c r="U58" s="402"/>
      <c r="V58" s="402"/>
      <c r="W58" s="380"/>
      <c r="X58" s="80" t="s">
        <v>2693</v>
      </c>
      <c r="Y58" s="80" t="s">
        <v>2826</v>
      </c>
    </row>
    <row r="59" spans="19:25" ht="22.5" customHeight="1">
      <c r="S59" s="85">
        <v>34</v>
      </c>
      <c r="T59" s="379" t="s">
        <v>2561</v>
      </c>
      <c r="U59" s="402"/>
      <c r="V59" s="402"/>
      <c r="W59" s="380"/>
      <c r="X59" s="80" t="s">
        <v>2694</v>
      </c>
      <c r="Y59" s="80" t="s">
        <v>2827</v>
      </c>
    </row>
    <row r="60" spans="19:25" ht="22.5" customHeight="1">
      <c r="S60" s="85">
        <v>35</v>
      </c>
      <c r="T60" s="379" t="s">
        <v>2562</v>
      </c>
      <c r="U60" s="402"/>
      <c r="V60" s="402"/>
      <c r="W60" s="380"/>
      <c r="X60" s="80" t="s">
        <v>2695</v>
      </c>
      <c r="Y60" s="80" t="s">
        <v>2828</v>
      </c>
    </row>
    <row r="61" spans="19:25" ht="22.5" customHeight="1">
      <c r="S61" s="85">
        <v>36</v>
      </c>
      <c r="T61" s="379" t="s">
        <v>2563</v>
      </c>
      <c r="U61" s="402"/>
      <c r="V61" s="402"/>
      <c r="W61" s="380"/>
      <c r="X61" s="80" t="s">
        <v>2696</v>
      </c>
      <c r="Y61" s="80" t="s">
        <v>2829</v>
      </c>
    </row>
    <row r="62" spans="19:25" ht="22.5" customHeight="1">
      <c r="S62" s="85">
        <v>37</v>
      </c>
      <c r="T62" s="379" t="s">
        <v>2564</v>
      </c>
      <c r="U62" s="402"/>
      <c r="V62" s="402"/>
      <c r="W62" s="380"/>
      <c r="X62" s="80" t="s">
        <v>2697</v>
      </c>
      <c r="Y62" s="80" t="s">
        <v>2830</v>
      </c>
    </row>
    <row r="63" spans="19:25" ht="22.5" customHeight="1">
      <c r="S63" s="85">
        <v>38</v>
      </c>
      <c r="T63" s="379" t="s">
        <v>2565</v>
      </c>
      <c r="U63" s="402"/>
      <c r="V63" s="402"/>
      <c r="W63" s="380"/>
      <c r="X63" s="80" t="s">
        <v>2698</v>
      </c>
      <c r="Y63" s="80" t="s">
        <v>2831</v>
      </c>
    </row>
    <row r="64" spans="19:25" ht="22.5" customHeight="1">
      <c r="S64" s="85">
        <v>39</v>
      </c>
      <c r="T64" s="379" t="s">
        <v>2566</v>
      </c>
      <c r="U64" s="402"/>
      <c r="V64" s="402"/>
      <c r="W64" s="380"/>
      <c r="X64" s="80" t="s">
        <v>2699</v>
      </c>
      <c r="Y64" s="80" t="s">
        <v>2832</v>
      </c>
    </row>
    <row r="65" spans="19:25" ht="22.5" customHeight="1">
      <c r="S65" s="85">
        <v>40</v>
      </c>
      <c r="T65" s="379" t="s">
        <v>2567</v>
      </c>
      <c r="U65" s="402"/>
      <c r="V65" s="402"/>
      <c r="W65" s="380"/>
      <c r="X65" s="80" t="s">
        <v>2700</v>
      </c>
      <c r="Y65" s="80" t="s">
        <v>2833</v>
      </c>
    </row>
    <row r="66" spans="19:25" ht="22.5" customHeight="1">
      <c r="S66" s="85">
        <v>41</v>
      </c>
      <c r="T66" s="379" t="s">
        <v>2568</v>
      </c>
      <c r="U66" s="402"/>
      <c r="V66" s="402"/>
      <c r="W66" s="380"/>
      <c r="X66" s="80" t="s">
        <v>2701</v>
      </c>
      <c r="Y66" s="80" t="s">
        <v>2834</v>
      </c>
    </row>
    <row r="67" spans="19:25" ht="22.5" customHeight="1">
      <c r="S67" s="85">
        <v>42</v>
      </c>
      <c r="T67" s="379" t="s">
        <v>2569</v>
      </c>
      <c r="U67" s="402"/>
      <c r="V67" s="402"/>
      <c r="W67" s="380"/>
      <c r="X67" s="80" t="s">
        <v>2702</v>
      </c>
      <c r="Y67" s="80" t="s">
        <v>2835</v>
      </c>
    </row>
    <row r="68" spans="19:25" ht="22.5" customHeight="1">
      <c r="S68" s="85">
        <v>43</v>
      </c>
      <c r="T68" s="379" t="s">
        <v>2570</v>
      </c>
      <c r="U68" s="402"/>
      <c r="V68" s="402"/>
      <c r="W68" s="380"/>
      <c r="X68" s="80" t="s">
        <v>2703</v>
      </c>
      <c r="Y68" s="80" t="s">
        <v>2836</v>
      </c>
    </row>
    <row r="69" spans="19:25" ht="22.5" customHeight="1">
      <c r="S69" s="85">
        <v>44</v>
      </c>
      <c r="T69" s="379" t="s">
        <v>2571</v>
      </c>
      <c r="U69" s="402"/>
      <c r="V69" s="402"/>
      <c r="W69" s="380"/>
      <c r="X69" s="80" t="s">
        <v>2704</v>
      </c>
      <c r="Y69" s="80" t="s">
        <v>2837</v>
      </c>
    </row>
    <row r="70" spans="19:25" ht="22.5" customHeight="1">
      <c r="S70" s="85">
        <v>45</v>
      </c>
      <c r="T70" s="379" t="s">
        <v>2572</v>
      </c>
      <c r="U70" s="402"/>
      <c r="V70" s="402"/>
      <c r="W70" s="380"/>
      <c r="X70" s="80" t="s">
        <v>2705</v>
      </c>
      <c r="Y70" s="80" t="s">
        <v>2838</v>
      </c>
    </row>
    <row r="71" spans="19:25" ht="22.5" customHeight="1">
      <c r="S71" s="85">
        <v>46</v>
      </c>
      <c r="T71" s="379" t="s">
        <v>2573</v>
      </c>
      <c r="U71" s="402"/>
      <c r="V71" s="402"/>
      <c r="W71" s="380"/>
      <c r="X71" s="80" t="s">
        <v>2706</v>
      </c>
      <c r="Y71" s="80" t="s">
        <v>2839</v>
      </c>
    </row>
    <row r="72" spans="19:25" ht="22.5" customHeight="1">
      <c r="S72" s="85">
        <v>47</v>
      </c>
      <c r="T72" s="379" t="s">
        <v>2574</v>
      </c>
      <c r="U72" s="402"/>
      <c r="V72" s="402"/>
      <c r="W72" s="380"/>
      <c r="X72" s="80" t="s">
        <v>2707</v>
      </c>
      <c r="Y72" s="80" t="s">
        <v>2840</v>
      </c>
    </row>
    <row r="73" spans="19:25" ht="22.5" customHeight="1">
      <c r="S73" s="85">
        <v>48</v>
      </c>
      <c r="T73" s="379" t="s">
        <v>2575</v>
      </c>
      <c r="U73" s="402"/>
      <c r="V73" s="402"/>
      <c r="W73" s="380"/>
      <c r="X73" s="80" t="s">
        <v>2708</v>
      </c>
      <c r="Y73" s="80" t="s">
        <v>2841</v>
      </c>
    </row>
    <row r="74" spans="19:25" ht="22.5" customHeight="1">
      <c r="S74" s="85">
        <v>49</v>
      </c>
      <c r="T74" s="379" t="s">
        <v>2576</v>
      </c>
      <c r="U74" s="402"/>
      <c r="V74" s="402"/>
      <c r="W74" s="380"/>
      <c r="X74" s="80" t="s">
        <v>2709</v>
      </c>
      <c r="Y74" s="80" t="s">
        <v>2842</v>
      </c>
    </row>
    <row r="75" spans="19:25" ht="22.5" customHeight="1">
      <c r="S75" s="85">
        <v>50</v>
      </c>
      <c r="T75" s="379" t="s">
        <v>2577</v>
      </c>
      <c r="U75" s="402"/>
      <c r="V75" s="402"/>
      <c r="W75" s="380"/>
      <c r="X75" s="80" t="s">
        <v>2710</v>
      </c>
      <c r="Y75" s="80" t="s">
        <v>2843</v>
      </c>
    </row>
    <row r="76" spans="19:25" ht="22.5" customHeight="1">
      <c r="S76" s="85">
        <v>51</v>
      </c>
      <c r="T76" s="379" t="s">
        <v>2578</v>
      </c>
      <c r="U76" s="402"/>
      <c r="V76" s="402"/>
      <c r="W76" s="380"/>
      <c r="X76" s="80" t="s">
        <v>2711</v>
      </c>
      <c r="Y76" s="80" t="s">
        <v>2844</v>
      </c>
    </row>
    <row r="77" spans="19:25" ht="22.5" customHeight="1">
      <c r="S77" s="85">
        <v>52</v>
      </c>
      <c r="T77" s="379" t="s">
        <v>2579</v>
      </c>
      <c r="U77" s="402"/>
      <c r="V77" s="402"/>
      <c r="W77" s="380"/>
      <c r="X77" s="80" t="s">
        <v>2712</v>
      </c>
      <c r="Y77" s="80" t="s">
        <v>2845</v>
      </c>
    </row>
    <row r="78" spans="19:25" ht="22.5" customHeight="1">
      <c r="S78" s="85">
        <v>53</v>
      </c>
      <c r="T78" s="379" t="s">
        <v>2580</v>
      </c>
      <c r="U78" s="402"/>
      <c r="V78" s="402"/>
      <c r="W78" s="380"/>
      <c r="X78" s="80" t="s">
        <v>2713</v>
      </c>
      <c r="Y78" s="80" t="s">
        <v>2846</v>
      </c>
    </row>
    <row r="79" spans="19:25" ht="22.5" customHeight="1">
      <c r="S79" s="85">
        <v>54</v>
      </c>
      <c r="T79" s="379" t="s">
        <v>2581</v>
      </c>
      <c r="U79" s="402"/>
      <c r="V79" s="402"/>
      <c r="W79" s="380"/>
      <c r="X79" s="80" t="s">
        <v>2714</v>
      </c>
      <c r="Y79" s="80" t="s">
        <v>2847</v>
      </c>
    </row>
    <row r="80" spans="19:25" ht="22.5" customHeight="1">
      <c r="S80" s="85">
        <v>55</v>
      </c>
      <c r="T80" s="379" t="s">
        <v>2582</v>
      </c>
      <c r="U80" s="402"/>
      <c r="V80" s="402"/>
      <c r="W80" s="380"/>
      <c r="X80" s="80" t="s">
        <v>2715</v>
      </c>
      <c r="Y80" s="80" t="s">
        <v>2848</v>
      </c>
    </row>
    <row r="81" spans="19:25" ht="22.5" customHeight="1">
      <c r="S81" s="85">
        <v>56</v>
      </c>
      <c r="T81" s="379" t="s">
        <v>2583</v>
      </c>
      <c r="U81" s="402"/>
      <c r="V81" s="402"/>
      <c r="W81" s="380"/>
      <c r="X81" s="80" t="s">
        <v>2716</v>
      </c>
      <c r="Y81" s="80" t="s">
        <v>2849</v>
      </c>
    </row>
    <row r="82" spans="19:25" ht="22.5" customHeight="1">
      <c r="S82" s="85">
        <v>57</v>
      </c>
      <c r="T82" s="379" t="s">
        <v>2584</v>
      </c>
      <c r="U82" s="402"/>
      <c r="V82" s="402"/>
      <c r="W82" s="380"/>
      <c r="X82" s="80" t="s">
        <v>2717</v>
      </c>
      <c r="Y82" s="80" t="s">
        <v>2850</v>
      </c>
    </row>
    <row r="83" spans="19:25" ht="22.5" customHeight="1">
      <c r="S83" s="85">
        <v>58</v>
      </c>
      <c r="T83" s="379" t="s">
        <v>2585</v>
      </c>
      <c r="U83" s="402"/>
      <c r="V83" s="402"/>
      <c r="W83" s="380"/>
      <c r="X83" s="80" t="s">
        <v>2718</v>
      </c>
      <c r="Y83" s="80" t="s">
        <v>2851</v>
      </c>
    </row>
    <row r="84" spans="19:25" ht="22.5" customHeight="1">
      <c r="S84" s="85">
        <v>59</v>
      </c>
      <c r="T84" s="379" t="s">
        <v>2586</v>
      </c>
      <c r="U84" s="402"/>
      <c r="V84" s="402"/>
      <c r="W84" s="380"/>
      <c r="X84" s="80" t="s">
        <v>2719</v>
      </c>
      <c r="Y84" s="80" t="s">
        <v>2852</v>
      </c>
    </row>
    <row r="85" spans="19:25" ht="22.5" customHeight="1">
      <c r="S85" s="85">
        <v>60</v>
      </c>
      <c r="T85" s="379" t="s">
        <v>2587</v>
      </c>
      <c r="U85" s="402"/>
      <c r="V85" s="402"/>
      <c r="W85" s="380"/>
      <c r="X85" s="80" t="s">
        <v>2720</v>
      </c>
      <c r="Y85" s="80" t="s">
        <v>2853</v>
      </c>
    </row>
    <row r="86" spans="19:25" ht="22.5" customHeight="1">
      <c r="S86" s="85">
        <v>61</v>
      </c>
      <c r="T86" s="379" t="s">
        <v>2588</v>
      </c>
      <c r="U86" s="402"/>
      <c r="V86" s="402"/>
      <c r="W86" s="380"/>
      <c r="X86" s="80" t="s">
        <v>2721</v>
      </c>
      <c r="Y86" s="80" t="s">
        <v>2854</v>
      </c>
    </row>
    <row r="87" spans="19:25" ht="22.5" customHeight="1">
      <c r="S87" s="85">
        <v>62</v>
      </c>
      <c r="T87" s="379" t="s">
        <v>2589</v>
      </c>
      <c r="U87" s="402"/>
      <c r="V87" s="402"/>
      <c r="W87" s="380"/>
      <c r="X87" s="80" t="s">
        <v>2722</v>
      </c>
      <c r="Y87" s="80" t="s">
        <v>2855</v>
      </c>
    </row>
    <row r="88" spans="19:25" ht="22.5" customHeight="1">
      <c r="S88" s="85">
        <v>63</v>
      </c>
      <c r="T88" s="379" t="s">
        <v>2590</v>
      </c>
      <c r="U88" s="402"/>
      <c r="V88" s="402"/>
      <c r="W88" s="380"/>
      <c r="X88" s="80" t="s">
        <v>2723</v>
      </c>
      <c r="Y88" s="80" t="s">
        <v>2856</v>
      </c>
    </row>
    <row r="89" spans="19:25" ht="22.5" customHeight="1">
      <c r="S89" s="85">
        <v>64</v>
      </c>
      <c r="T89" s="379" t="s">
        <v>2591</v>
      </c>
      <c r="U89" s="402"/>
      <c r="V89" s="402"/>
      <c r="W89" s="380"/>
      <c r="X89" s="80" t="s">
        <v>2724</v>
      </c>
      <c r="Y89" s="80" t="s">
        <v>2857</v>
      </c>
    </row>
    <row r="90" spans="19:25" ht="22.5" customHeight="1">
      <c r="S90" s="85">
        <v>65</v>
      </c>
      <c r="T90" s="379" t="s">
        <v>2592</v>
      </c>
      <c r="U90" s="402"/>
      <c r="V90" s="402"/>
      <c r="W90" s="380"/>
      <c r="X90" s="80" t="s">
        <v>2725</v>
      </c>
      <c r="Y90" s="80" t="s">
        <v>2858</v>
      </c>
    </row>
    <row r="91" spans="19:25" ht="22.5" customHeight="1">
      <c r="S91" s="85">
        <v>66</v>
      </c>
      <c r="T91" s="379" t="s">
        <v>2593</v>
      </c>
      <c r="U91" s="402"/>
      <c r="V91" s="402"/>
      <c r="W91" s="380"/>
      <c r="X91" s="80" t="s">
        <v>2726</v>
      </c>
      <c r="Y91" s="80" t="s">
        <v>2859</v>
      </c>
    </row>
    <row r="92" spans="19:25" ht="22.5" customHeight="1">
      <c r="S92" s="85">
        <v>67</v>
      </c>
      <c r="T92" s="379" t="s">
        <v>2594</v>
      </c>
      <c r="U92" s="402"/>
      <c r="V92" s="402"/>
      <c r="W92" s="380"/>
      <c r="X92" s="80" t="s">
        <v>2727</v>
      </c>
      <c r="Y92" s="80" t="s">
        <v>2860</v>
      </c>
    </row>
    <row r="93" spans="19:25" ht="22.5" customHeight="1">
      <c r="S93" s="85">
        <v>68</v>
      </c>
      <c r="T93" s="379" t="s">
        <v>2595</v>
      </c>
      <c r="U93" s="402"/>
      <c r="V93" s="402"/>
      <c r="W93" s="380"/>
      <c r="X93" s="80" t="s">
        <v>2728</v>
      </c>
      <c r="Y93" s="80" t="s">
        <v>2861</v>
      </c>
    </row>
    <row r="94" spans="19:25" ht="22.5" customHeight="1">
      <c r="S94" s="85">
        <v>69</v>
      </c>
      <c r="T94" s="379" t="s">
        <v>2596</v>
      </c>
      <c r="U94" s="402"/>
      <c r="V94" s="402"/>
      <c r="W94" s="380"/>
      <c r="X94" s="80" t="s">
        <v>2729</v>
      </c>
      <c r="Y94" s="80" t="s">
        <v>2862</v>
      </c>
    </row>
    <row r="95" spans="19:25" ht="22.5" customHeight="1">
      <c r="S95" s="85">
        <v>70</v>
      </c>
      <c r="T95" s="379" t="s">
        <v>2597</v>
      </c>
      <c r="U95" s="402"/>
      <c r="V95" s="402"/>
      <c r="W95" s="380"/>
      <c r="X95" s="80" t="s">
        <v>2730</v>
      </c>
      <c r="Y95" s="80" t="s">
        <v>2863</v>
      </c>
    </row>
    <row r="96" spans="19:25" ht="22.5" customHeight="1">
      <c r="S96" s="85">
        <v>71</v>
      </c>
      <c r="T96" s="379" t="s">
        <v>2598</v>
      </c>
      <c r="U96" s="402"/>
      <c r="V96" s="402"/>
      <c r="W96" s="380"/>
      <c r="X96" s="80" t="s">
        <v>2731</v>
      </c>
      <c r="Y96" s="80" t="s">
        <v>2864</v>
      </c>
    </row>
    <row r="97" spans="19:25" ht="22.5" customHeight="1">
      <c r="S97" s="85">
        <v>72</v>
      </c>
      <c r="T97" s="379" t="s">
        <v>2599</v>
      </c>
      <c r="U97" s="402"/>
      <c r="V97" s="402"/>
      <c r="W97" s="380"/>
      <c r="X97" s="80" t="s">
        <v>2732</v>
      </c>
      <c r="Y97" s="80" t="s">
        <v>2865</v>
      </c>
    </row>
    <row r="98" spans="19:25" ht="22.5" customHeight="1">
      <c r="S98" s="85">
        <v>73</v>
      </c>
      <c r="T98" s="379" t="s">
        <v>2600</v>
      </c>
      <c r="U98" s="402"/>
      <c r="V98" s="402"/>
      <c r="W98" s="380"/>
      <c r="X98" s="80" t="s">
        <v>2733</v>
      </c>
      <c r="Y98" s="80" t="s">
        <v>2866</v>
      </c>
    </row>
    <row r="99" spans="19:25" ht="22.5" customHeight="1">
      <c r="S99" s="85">
        <v>74</v>
      </c>
      <c r="T99" s="379" t="s">
        <v>2601</v>
      </c>
      <c r="U99" s="402"/>
      <c r="V99" s="402"/>
      <c r="W99" s="380"/>
      <c r="X99" s="80" t="s">
        <v>2734</v>
      </c>
      <c r="Y99" s="80" t="s">
        <v>2867</v>
      </c>
    </row>
    <row r="100" spans="19:25" ht="22.5" customHeight="1">
      <c r="S100" s="85">
        <v>75</v>
      </c>
      <c r="T100" s="379" t="s">
        <v>2602</v>
      </c>
      <c r="U100" s="402"/>
      <c r="V100" s="402"/>
      <c r="W100" s="380"/>
      <c r="X100" s="80" t="s">
        <v>2735</v>
      </c>
      <c r="Y100" s="80" t="s">
        <v>2868</v>
      </c>
    </row>
    <row r="101" spans="19:25" ht="22.5" customHeight="1">
      <c r="S101" s="85">
        <v>76</v>
      </c>
      <c r="T101" s="379" t="s">
        <v>2603</v>
      </c>
      <c r="U101" s="402"/>
      <c r="V101" s="402"/>
      <c r="W101" s="380"/>
      <c r="X101" s="80" t="s">
        <v>2736</v>
      </c>
      <c r="Y101" s="80" t="s">
        <v>2869</v>
      </c>
    </row>
    <row r="102" spans="19:25" ht="22.5" customHeight="1">
      <c r="S102" s="85">
        <v>77</v>
      </c>
      <c r="T102" s="379" t="s">
        <v>2604</v>
      </c>
      <c r="U102" s="402"/>
      <c r="V102" s="402"/>
      <c r="W102" s="380"/>
      <c r="X102" s="80" t="s">
        <v>2737</v>
      </c>
      <c r="Y102" s="80" t="s">
        <v>2870</v>
      </c>
    </row>
    <row r="103" spans="19:25" ht="22.5" customHeight="1">
      <c r="S103" s="85">
        <v>78</v>
      </c>
      <c r="T103" s="379" t="s">
        <v>2605</v>
      </c>
      <c r="U103" s="402"/>
      <c r="V103" s="402"/>
      <c r="W103" s="380"/>
      <c r="X103" s="80" t="s">
        <v>2738</v>
      </c>
      <c r="Y103" s="80" t="s">
        <v>2871</v>
      </c>
    </row>
    <row r="104" spans="19:25" ht="22.5" customHeight="1">
      <c r="S104" s="85">
        <v>79</v>
      </c>
      <c r="T104" s="379" t="s">
        <v>2606</v>
      </c>
      <c r="U104" s="402"/>
      <c r="V104" s="402"/>
      <c r="W104" s="380"/>
      <c r="X104" s="80" t="s">
        <v>2739</v>
      </c>
      <c r="Y104" s="80" t="s">
        <v>2872</v>
      </c>
    </row>
    <row r="105" spans="19:25" ht="22.5" customHeight="1">
      <c r="S105" s="85">
        <v>80</v>
      </c>
      <c r="T105" s="379" t="s">
        <v>2607</v>
      </c>
      <c r="U105" s="402"/>
      <c r="V105" s="402"/>
      <c r="W105" s="380"/>
      <c r="X105" s="80" t="s">
        <v>2740</v>
      </c>
      <c r="Y105" s="80" t="s">
        <v>2873</v>
      </c>
    </row>
    <row r="106" spans="19:25" ht="22.5" customHeight="1">
      <c r="S106" s="85">
        <v>81</v>
      </c>
      <c r="T106" s="379" t="s">
        <v>2608</v>
      </c>
      <c r="U106" s="402"/>
      <c r="V106" s="402"/>
      <c r="W106" s="380"/>
      <c r="X106" s="80" t="s">
        <v>2741</v>
      </c>
      <c r="Y106" s="80" t="s">
        <v>2874</v>
      </c>
    </row>
    <row r="107" spans="19:25" ht="22.5" customHeight="1">
      <c r="S107" s="85">
        <v>82</v>
      </c>
      <c r="T107" s="379" t="s">
        <v>2609</v>
      </c>
      <c r="U107" s="402"/>
      <c r="V107" s="402"/>
      <c r="W107" s="380"/>
      <c r="X107" s="80" t="s">
        <v>2742</v>
      </c>
      <c r="Y107" s="80" t="s">
        <v>2875</v>
      </c>
    </row>
    <row r="108" spans="19:25" ht="22.5" customHeight="1">
      <c r="S108" s="85">
        <v>83</v>
      </c>
      <c r="T108" s="379" t="s">
        <v>2610</v>
      </c>
      <c r="U108" s="402"/>
      <c r="V108" s="402"/>
      <c r="W108" s="380"/>
      <c r="X108" s="80" t="s">
        <v>2743</v>
      </c>
      <c r="Y108" s="80" t="s">
        <v>2876</v>
      </c>
    </row>
    <row r="109" spans="19:25" ht="22.5" customHeight="1">
      <c r="S109" s="85">
        <v>84</v>
      </c>
      <c r="T109" s="379" t="s">
        <v>2611</v>
      </c>
      <c r="U109" s="402"/>
      <c r="V109" s="402"/>
      <c r="W109" s="380"/>
      <c r="X109" s="80" t="s">
        <v>2744</v>
      </c>
      <c r="Y109" s="80" t="s">
        <v>2877</v>
      </c>
    </row>
    <row r="110" spans="19:25" ht="22.5" customHeight="1">
      <c r="S110" s="85">
        <v>85</v>
      </c>
      <c r="T110" s="379" t="s">
        <v>2612</v>
      </c>
      <c r="U110" s="402"/>
      <c r="V110" s="402"/>
      <c r="W110" s="380"/>
      <c r="X110" s="80" t="s">
        <v>2745</v>
      </c>
      <c r="Y110" s="80" t="s">
        <v>2878</v>
      </c>
    </row>
    <row r="111" spans="19:25" ht="22.5" customHeight="1">
      <c r="S111" s="85">
        <v>86</v>
      </c>
      <c r="T111" s="379" t="s">
        <v>2613</v>
      </c>
      <c r="U111" s="402"/>
      <c r="V111" s="402"/>
      <c r="W111" s="380"/>
      <c r="X111" s="80" t="s">
        <v>2746</v>
      </c>
      <c r="Y111" s="80" t="s">
        <v>2879</v>
      </c>
    </row>
    <row r="112" spans="19:25" ht="22.5" customHeight="1">
      <c r="S112" s="85">
        <v>87</v>
      </c>
      <c r="T112" s="379" t="s">
        <v>2614</v>
      </c>
      <c r="U112" s="402"/>
      <c r="V112" s="402"/>
      <c r="W112" s="380"/>
      <c r="X112" s="80" t="s">
        <v>2747</v>
      </c>
      <c r="Y112" s="80" t="s">
        <v>2880</v>
      </c>
    </row>
    <row r="113" spans="19:25" ht="22.5" customHeight="1">
      <c r="S113" s="85">
        <v>88</v>
      </c>
      <c r="T113" s="379" t="s">
        <v>2615</v>
      </c>
      <c r="U113" s="402"/>
      <c r="V113" s="402"/>
      <c r="W113" s="380"/>
      <c r="X113" s="80" t="s">
        <v>2748</v>
      </c>
      <c r="Y113" s="80" t="s">
        <v>2881</v>
      </c>
    </row>
    <row r="114" spans="19:25" ht="22.5" customHeight="1">
      <c r="S114" s="85">
        <v>89</v>
      </c>
      <c r="T114" s="379" t="s">
        <v>2616</v>
      </c>
      <c r="U114" s="402"/>
      <c r="V114" s="402"/>
      <c r="W114" s="380"/>
      <c r="X114" s="80" t="s">
        <v>2749</v>
      </c>
      <c r="Y114" s="80" t="s">
        <v>2882</v>
      </c>
    </row>
    <row r="115" spans="19:25" ht="22.5" customHeight="1">
      <c r="S115" s="85">
        <v>90</v>
      </c>
      <c r="T115" s="379" t="s">
        <v>2617</v>
      </c>
      <c r="U115" s="402"/>
      <c r="V115" s="402"/>
      <c r="W115" s="380"/>
      <c r="X115" s="80" t="s">
        <v>2750</v>
      </c>
      <c r="Y115" s="80" t="s">
        <v>2883</v>
      </c>
    </row>
    <row r="116" spans="19:25" ht="22.5" customHeight="1">
      <c r="S116" s="85">
        <v>91</v>
      </c>
      <c r="T116" s="379" t="s">
        <v>2618</v>
      </c>
      <c r="U116" s="402"/>
      <c r="V116" s="402"/>
      <c r="W116" s="380"/>
      <c r="X116" s="80" t="s">
        <v>2751</v>
      </c>
      <c r="Y116" s="80" t="s">
        <v>2884</v>
      </c>
    </row>
    <row r="117" spans="19:25" ht="22.5" customHeight="1">
      <c r="S117" s="85">
        <v>92</v>
      </c>
      <c r="T117" s="379" t="s">
        <v>2619</v>
      </c>
      <c r="U117" s="402"/>
      <c r="V117" s="402"/>
      <c r="W117" s="380"/>
      <c r="X117" s="80" t="s">
        <v>2752</v>
      </c>
      <c r="Y117" s="80" t="s">
        <v>2885</v>
      </c>
    </row>
    <row r="118" spans="19:25" ht="22.5" customHeight="1">
      <c r="S118" s="85">
        <v>93</v>
      </c>
      <c r="T118" s="379" t="s">
        <v>2620</v>
      </c>
      <c r="U118" s="402"/>
      <c r="V118" s="402"/>
      <c r="W118" s="380"/>
      <c r="X118" s="80" t="s">
        <v>2753</v>
      </c>
      <c r="Y118" s="80" t="s">
        <v>2886</v>
      </c>
    </row>
    <row r="119" spans="19:25" ht="22.5" customHeight="1">
      <c r="S119" s="85">
        <v>94</v>
      </c>
      <c r="T119" s="379" t="s">
        <v>2621</v>
      </c>
      <c r="U119" s="402"/>
      <c r="V119" s="402"/>
      <c r="W119" s="380"/>
      <c r="X119" s="80" t="s">
        <v>2754</v>
      </c>
      <c r="Y119" s="80" t="s">
        <v>2887</v>
      </c>
    </row>
    <row r="120" spans="19:25" ht="22.5" customHeight="1">
      <c r="S120" s="85">
        <v>95</v>
      </c>
      <c r="T120" s="379" t="s">
        <v>2622</v>
      </c>
      <c r="U120" s="402"/>
      <c r="V120" s="402"/>
      <c r="W120" s="380"/>
      <c r="X120" s="80" t="s">
        <v>2755</v>
      </c>
      <c r="Y120" s="80" t="s">
        <v>2888</v>
      </c>
    </row>
    <row r="121" spans="19:25" ht="22.5" customHeight="1">
      <c r="S121" s="85">
        <v>96</v>
      </c>
      <c r="T121" s="379" t="s">
        <v>2623</v>
      </c>
      <c r="U121" s="402"/>
      <c r="V121" s="402"/>
      <c r="W121" s="380"/>
      <c r="X121" s="80" t="s">
        <v>2756</v>
      </c>
      <c r="Y121" s="80" t="s">
        <v>2889</v>
      </c>
    </row>
    <row r="122" spans="19:25" ht="22.5" customHeight="1">
      <c r="S122" s="85">
        <v>97</v>
      </c>
      <c r="T122" s="379" t="s">
        <v>2624</v>
      </c>
      <c r="U122" s="402"/>
      <c r="V122" s="402"/>
      <c r="W122" s="380"/>
      <c r="X122" s="80" t="s">
        <v>2757</v>
      </c>
      <c r="Y122" s="80" t="s">
        <v>2890</v>
      </c>
    </row>
    <row r="123" spans="19:25" ht="22.5" customHeight="1">
      <c r="S123" s="85">
        <v>98</v>
      </c>
      <c r="T123" s="379" t="s">
        <v>2625</v>
      </c>
      <c r="U123" s="402"/>
      <c r="V123" s="402"/>
      <c r="W123" s="380"/>
      <c r="X123" s="80" t="s">
        <v>2758</v>
      </c>
      <c r="Y123" s="80" t="s">
        <v>2891</v>
      </c>
    </row>
    <row r="124" spans="19:25" ht="22.5" customHeight="1">
      <c r="S124" s="85">
        <v>99</v>
      </c>
      <c r="T124" s="379" t="s">
        <v>2626</v>
      </c>
      <c r="U124" s="402"/>
      <c r="V124" s="402"/>
      <c r="W124" s="380"/>
      <c r="X124" s="80" t="s">
        <v>2759</v>
      </c>
      <c r="Y124" s="80" t="s">
        <v>2892</v>
      </c>
    </row>
    <row r="125" spans="19:25" ht="22.5" customHeight="1">
      <c r="S125" s="85">
        <v>100</v>
      </c>
      <c r="T125" s="379" t="s">
        <v>2627</v>
      </c>
      <c r="U125" s="402"/>
      <c r="V125" s="402"/>
      <c r="W125" s="380"/>
      <c r="X125" s="80" t="s">
        <v>2760</v>
      </c>
      <c r="Y125" s="80" t="s">
        <v>2893</v>
      </c>
    </row>
    <row r="126" spans="19:25" ht="22.5" customHeight="1">
      <c r="S126" s="85">
        <v>101</v>
      </c>
      <c r="T126" s="379" t="s">
        <v>2628</v>
      </c>
      <c r="U126" s="402"/>
      <c r="V126" s="402"/>
      <c r="W126" s="380"/>
      <c r="X126" s="80" t="s">
        <v>2761</v>
      </c>
      <c r="Y126" s="80" t="s">
        <v>2894</v>
      </c>
    </row>
    <row r="127" spans="19:25" ht="22.5" customHeight="1">
      <c r="S127" s="85">
        <v>102</v>
      </c>
      <c r="T127" s="379" t="s">
        <v>2629</v>
      </c>
      <c r="U127" s="402"/>
      <c r="V127" s="402"/>
      <c r="W127" s="380"/>
      <c r="X127" s="80" t="s">
        <v>2762</v>
      </c>
      <c r="Y127" s="80" t="s">
        <v>2895</v>
      </c>
    </row>
    <row r="128" spans="19:25" ht="22.5" customHeight="1">
      <c r="S128" s="85">
        <v>103</v>
      </c>
      <c r="T128" s="379" t="s">
        <v>2630</v>
      </c>
      <c r="U128" s="402"/>
      <c r="V128" s="402"/>
      <c r="W128" s="380"/>
      <c r="X128" s="80" t="s">
        <v>2763</v>
      </c>
      <c r="Y128" s="80" t="s">
        <v>2896</v>
      </c>
    </row>
    <row r="129" spans="19:25" ht="22.5" customHeight="1">
      <c r="S129" s="85">
        <v>104</v>
      </c>
      <c r="T129" s="379" t="s">
        <v>2631</v>
      </c>
      <c r="U129" s="402"/>
      <c r="V129" s="402"/>
      <c r="W129" s="380"/>
      <c r="X129" s="80" t="s">
        <v>2764</v>
      </c>
      <c r="Y129" s="80" t="s">
        <v>2897</v>
      </c>
    </row>
    <row r="130" spans="19:25" ht="22.5" customHeight="1">
      <c r="S130" s="85">
        <v>105</v>
      </c>
      <c r="T130" s="379" t="s">
        <v>2632</v>
      </c>
      <c r="U130" s="402"/>
      <c r="V130" s="402"/>
      <c r="W130" s="380"/>
      <c r="X130" s="80" t="s">
        <v>2765</v>
      </c>
      <c r="Y130" s="80" t="s">
        <v>2898</v>
      </c>
    </row>
    <row r="131" spans="19:25" ht="22.5" customHeight="1">
      <c r="S131" s="85">
        <v>106</v>
      </c>
      <c r="T131" s="379" t="s">
        <v>2633</v>
      </c>
      <c r="U131" s="402"/>
      <c r="V131" s="402"/>
      <c r="W131" s="380"/>
      <c r="X131" s="80" t="s">
        <v>2766</v>
      </c>
      <c r="Y131" s="80" t="s">
        <v>2899</v>
      </c>
    </row>
    <row r="132" spans="19:25" ht="22.5" customHeight="1">
      <c r="S132" s="85">
        <v>107</v>
      </c>
      <c r="T132" s="379" t="s">
        <v>2634</v>
      </c>
      <c r="U132" s="402"/>
      <c r="V132" s="402"/>
      <c r="W132" s="380"/>
      <c r="X132" s="80" t="s">
        <v>2767</v>
      </c>
      <c r="Y132" s="80" t="s">
        <v>2900</v>
      </c>
    </row>
    <row r="133" spans="19:25" ht="22.5" customHeight="1">
      <c r="S133" s="85">
        <v>108</v>
      </c>
      <c r="T133" s="379" t="s">
        <v>2635</v>
      </c>
      <c r="U133" s="402"/>
      <c r="V133" s="402"/>
      <c r="W133" s="380"/>
      <c r="X133" s="80" t="s">
        <v>2768</v>
      </c>
      <c r="Y133" s="80" t="s">
        <v>2901</v>
      </c>
    </row>
    <row r="134" spans="19:25" ht="22.5" customHeight="1">
      <c r="S134" s="85">
        <v>109</v>
      </c>
      <c r="T134" s="379" t="s">
        <v>2636</v>
      </c>
      <c r="U134" s="402"/>
      <c r="V134" s="402"/>
      <c r="W134" s="380"/>
      <c r="X134" s="80" t="s">
        <v>2769</v>
      </c>
      <c r="Y134" s="80" t="s">
        <v>2902</v>
      </c>
    </row>
    <row r="135" spans="19:25" ht="22.5" customHeight="1">
      <c r="S135" s="85">
        <v>110</v>
      </c>
      <c r="T135" s="379" t="s">
        <v>2637</v>
      </c>
      <c r="U135" s="402"/>
      <c r="V135" s="402"/>
      <c r="W135" s="380"/>
      <c r="X135" s="80" t="s">
        <v>2770</v>
      </c>
      <c r="Y135" s="80" t="s">
        <v>2903</v>
      </c>
    </row>
    <row r="136" spans="19:25" ht="22.5" customHeight="1">
      <c r="S136" s="85">
        <v>111</v>
      </c>
      <c r="T136" s="379" t="s">
        <v>2638</v>
      </c>
      <c r="U136" s="402"/>
      <c r="V136" s="402"/>
      <c r="W136" s="380"/>
      <c r="X136" s="80" t="s">
        <v>2771</v>
      </c>
      <c r="Y136" s="80" t="s">
        <v>2904</v>
      </c>
    </row>
    <row r="137" spans="19:25" ht="22.5" customHeight="1">
      <c r="S137" s="85">
        <v>112</v>
      </c>
      <c r="T137" s="379" t="s">
        <v>2639</v>
      </c>
      <c r="U137" s="402"/>
      <c r="V137" s="402"/>
      <c r="W137" s="380"/>
      <c r="X137" s="80" t="s">
        <v>2772</v>
      </c>
      <c r="Y137" s="80" t="s">
        <v>2905</v>
      </c>
    </row>
    <row r="138" spans="19:25" ht="22.5" customHeight="1">
      <c r="S138" s="85">
        <v>113</v>
      </c>
      <c r="T138" s="379" t="s">
        <v>2640</v>
      </c>
      <c r="U138" s="402"/>
      <c r="V138" s="402"/>
      <c r="W138" s="380"/>
      <c r="X138" s="80" t="s">
        <v>2773</v>
      </c>
      <c r="Y138" s="80" t="s">
        <v>2906</v>
      </c>
    </row>
    <row r="139" spans="19:25" ht="22.5" customHeight="1">
      <c r="S139" s="85">
        <v>114</v>
      </c>
      <c r="T139" s="379" t="s">
        <v>2641</v>
      </c>
      <c r="U139" s="402"/>
      <c r="V139" s="402"/>
      <c r="W139" s="380"/>
      <c r="X139" s="80" t="s">
        <v>2774</v>
      </c>
      <c r="Y139" s="80" t="s">
        <v>2907</v>
      </c>
    </row>
    <row r="140" spans="19:25" ht="22.5" customHeight="1">
      <c r="S140" s="85">
        <v>115</v>
      </c>
      <c r="T140" s="379" t="s">
        <v>2642</v>
      </c>
      <c r="U140" s="402"/>
      <c r="V140" s="402"/>
      <c r="W140" s="380"/>
      <c r="X140" s="80" t="s">
        <v>2775</v>
      </c>
      <c r="Y140" s="80" t="s">
        <v>2908</v>
      </c>
    </row>
    <row r="141" spans="19:25" ht="22.5" customHeight="1">
      <c r="S141" s="85">
        <v>116</v>
      </c>
      <c r="T141" s="379" t="s">
        <v>2643</v>
      </c>
      <c r="U141" s="402"/>
      <c r="V141" s="402"/>
      <c r="W141" s="380"/>
      <c r="X141" s="80" t="s">
        <v>2776</v>
      </c>
      <c r="Y141" s="80" t="s">
        <v>2909</v>
      </c>
    </row>
    <row r="142" spans="19:25" ht="22.5" customHeight="1">
      <c r="S142" s="85">
        <v>117</v>
      </c>
      <c r="T142" s="379" t="s">
        <v>2644</v>
      </c>
      <c r="U142" s="402"/>
      <c r="V142" s="402"/>
      <c r="W142" s="380"/>
      <c r="X142" s="80" t="s">
        <v>2777</v>
      </c>
      <c r="Y142" s="80" t="s">
        <v>2910</v>
      </c>
    </row>
    <row r="143" spans="19:25" ht="22.5" customHeight="1">
      <c r="S143" s="85">
        <v>118</v>
      </c>
      <c r="T143" s="379" t="s">
        <v>2645</v>
      </c>
      <c r="U143" s="402"/>
      <c r="V143" s="402"/>
      <c r="W143" s="380"/>
      <c r="X143" s="80" t="s">
        <v>2778</v>
      </c>
      <c r="Y143" s="80" t="s">
        <v>2911</v>
      </c>
    </row>
    <row r="144" spans="19:25" ht="22.5" customHeight="1">
      <c r="S144" s="85">
        <v>119</v>
      </c>
      <c r="T144" s="379" t="s">
        <v>2646</v>
      </c>
      <c r="U144" s="402"/>
      <c r="V144" s="402"/>
      <c r="W144" s="380"/>
      <c r="X144" s="80" t="s">
        <v>2779</v>
      </c>
      <c r="Y144" s="80" t="s">
        <v>2912</v>
      </c>
    </row>
    <row r="145" spans="19:25" ht="22.5" customHeight="1">
      <c r="S145" s="85">
        <v>120</v>
      </c>
      <c r="T145" s="379" t="s">
        <v>2647</v>
      </c>
      <c r="U145" s="402"/>
      <c r="V145" s="402"/>
      <c r="W145" s="380"/>
      <c r="X145" s="80" t="s">
        <v>2780</v>
      </c>
      <c r="Y145" s="80" t="s">
        <v>2913</v>
      </c>
    </row>
    <row r="146" spans="19:25" ht="22.5" customHeight="1">
      <c r="S146" s="85">
        <v>121</v>
      </c>
      <c r="T146" s="379" t="s">
        <v>2648</v>
      </c>
      <c r="U146" s="402"/>
      <c r="V146" s="402"/>
      <c r="W146" s="380"/>
      <c r="X146" s="80" t="s">
        <v>2781</v>
      </c>
      <c r="Y146" s="80" t="s">
        <v>2914</v>
      </c>
    </row>
    <row r="147" spans="19:25" ht="22.5" customHeight="1">
      <c r="S147" s="85">
        <v>122</v>
      </c>
      <c r="T147" s="379" t="s">
        <v>2649</v>
      </c>
      <c r="U147" s="402"/>
      <c r="V147" s="402"/>
      <c r="W147" s="380"/>
      <c r="X147" s="80" t="s">
        <v>2782</v>
      </c>
      <c r="Y147" s="80" t="s">
        <v>2915</v>
      </c>
    </row>
    <row r="148" spans="19:25" ht="22.5" customHeight="1">
      <c r="S148" s="85">
        <v>123</v>
      </c>
      <c r="T148" s="379" t="s">
        <v>2650</v>
      </c>
      <c r="U148" s="402"/>
      <c r="V148" s="402"/>
      <c r="W148" s="380"/>
      <c r="X148" s="80" t="s">
        <v>2783</v>
      </c>
      <c r="Y148" s="80" t="s">
        <v>2916</v>
      </c>
    </row>
    <row r="149" spans="19:25" ht="22.5" customHeight="1">
      <c r="S149" s="85">
        <v>124</v>
      </c>
      <c r="T149" s="379" t="s">
        <v>2651</v>
      </c>
      <c r="U149" s="402"/>
      <c r="V149" s="402"/>
      <c r="W149" s="380"/>
      <c r="X149" s="80" t="s">
        <v>2784</v>
      </c>
      <c r="Y149" s="80" t="s">
        <v>2917</v>
      </c>
    </row>
    <row r="150" spans="19:25" ht="22.5" customHeight="1">
      <c r="S150" s="85">
        <v>125</v>
      </c>
      <c r="T150" s="379" t="s">
        <v>2652</v>
      </c>
      <c r="U150" s="402"/>
      <c r="V150" s="402"/>
      <c r="W150" s="380"/>
      <c r="X150" s="80" t="s">
        <v>2785</v>
      </c>
      <c r="Y150" s="80" t="s">
        <v>2918</v>
      </c>
    </row>
    <row r="151" spans="19:25" ht="22.5" customHeight="1">
      <c r="S151" s="85">
        <v>126</v>
      </c>
      <c r="T151" s="379" t="s">
        <v>2653</v>
      </c>
      <c r="U151" s="402"/>
      <c r="V151" s="402"/>
      <c r="W151" s="380"/>
      <c r="X151" s="80" t="s">
        <v>2786</v>
      </c>
      <c r="Y151" s="80" t="s">
        <v>2919</v>
      </c>
    </row>
    <row r="152" spans="19:25" ht="22.5" customHeight="1">
      <c r="S152" s="85">
        <v>127</v>
      </c>
      <c r="T152" s="379" t="s">
        <v>2654</v>
      </c>
      <c r="U152" s="402"/>
      <c r="V152" s="402"/>
      <c r="W152" s="380"/>
      <c r="X152" s="80" t="s">
        <v>2787</v>
      </c>
      <c r="Y152" s="80" t="s">
        <v>2920</v>
      </c>
    </row>
    <row r="153" spans="19:25" ht="22.5" customHeight="1">
      <c r="S153" s="85">
        <v>128</v>
      </c>
      <c r="T153" s="379" t="s">
        <v>2655</v>
      </c>
      <c r="U153" s="402"/>
      <c r="V153" s="402"/>
      <c r="W153" s="380"/>
      <c r="X153" s="80" t="s">
        <v>2788</v>
      </c>
      <c r="Y153" s="80" t="s">
        <v>2921</v>
      </c>
    </row>
    <row r="154" spans="19:25" ht="22.5" customHeight="1">
      <c r="S154" s="85">
        <v>129</v>
      </c>
      <c r="T154" s="379" t="s">
        <v>2656</v>
      </c>
      <c r="U154" s="402"/>
      <c r="V154" s="402"/>
      <c r="W154" s="380"/>
      <c r="X154" s="80" t="s">
        <v>2789</v>
      </c>
      <c r="Y154" s="80" t="s">
        <v>2922</v>
      </c>
    </row>
    <row r="155" spans="19:25" ht="22.5" customHeight="1">
      <c r="S155" s="85">
        <v>130</v>
      </c>
      <c r="T155" s="379" t="s">
        <v>2657</v>
      </c>
      <c r="U155" s="402"/>
      <c r="V155" s="402"/>
      <c r="W155" s="380"/>
      <c r="X155" s="80" t="s">
        <v>2790</v>
      </c>
      <c r="Y155" s="80" t="s">
        <v>2923</v>
      </c>
    </row>
    <row r="156" spans="19:25" ht="22.5" customHeight="1">
      <c r="S156" s="85">
        <v>131</v>
      </c>
      <c r="T156" s="379" t="s">
        <v>2658</v>
      </c>
      <c r="U156" s="402"/>
      <c r="V156" s="402"/>
      <c r="W156" s="380"/>
      <c r="X156" s="80" t="s">
        <v>2791</v>
      </c>
      <c r="Y156" s="80" t="s">
        <v>2924</v>
      </c>
    </row>
    <row r="157" spans="19:25" ht="22.5" customHeight="1">
      <c r="S157" s="85">
        <v>132</v>
      </c>
      <c r="T157" s="379" t="s">
        <v>2659</v>
      </c>
      <c r="U157" s="402"/>
      <c r="V157" s="402"/>
      <c r="W157" s="380"/>
      <c r="X157" s="80" t="s">
        <v>2792</v>
      </c>
      <c r="Y157" s="80" t="s">
        <v>2925</v>
      </c>
    </row>
    <row r="158" spans="19:25" ht="22.5" customHeight="1">
      <c r="S158" s="85">
        <v>133</v>
      </c>
      <c r="T158" s="379" t="s">
        <v>2660</v>
      </c>
      <c r="U158" s="402"/>
      <c r="V158" s="402"/>
      <c r="W158" s="380"/>
      <c r="X158" s="80" t="s">
        <v>2793</v>
      </c>
      <c r="Y158" s="80" t="s">
        <v>2926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292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175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176</v>
      </c>
      <c r="C8" s="398"/>
      <c r="D8" s="347"/>
      <c r="E8" s="348"/>
      <c r="F8" s="348"/>
      <c r="G8" s="348"/>
      <c r="H8" s="349"/>
      <c r="I8" s="387" t="s">
        <v>177</v>
      </c>
      <c r="J8" s="388"/>
      <c r="K8" s="75"/>
      <c r="L8" s="74"/>
      <c r="M8" s="74"/>
      <c r="N8" s="76"/>
      <c r="O8" s="77"/>
    </row>
    <row r="9" spans="2:8" ht="22.5" customHeight="1">
      <c r="B9" s="397" t="s">
        <v>178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179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2932</v>
      </c>
      <c r="E13" s="380"/>
      <c r="F13" s="80" t="s">
        <v>2933</v>
      </c>
      <c r="G13" s="80" t="s">
        <v>2934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2935</v>
      </c>
      <c r="E14" s="380"/>
      <c r="F14" s="80" t="s">
        <v>2936</v>
      </c>
      <c r="G14" s="80" t="s">
        <v>2937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2938</v>
      </c>
      <c r="E16" s="380"/>
      <c r="F16" s="80" t="s">
        <v>2939</v>
      </c>
      <c r="G16" s="80" t="s">
        <v>2940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2941</v>
      </c>
      <c r="E17" s="380"/>
      <c r="F17" s="80" t="s">
        <v>2942</v>
      </c>
      <c r="G17" s="80" t="s">
        <v>2943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229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193</v>
      </c>
      <c r="C21" s="355"/>
      <c r="D21" s="347" t="s">
        <v>230</v>
      </c>
      <c r="E21" s="348"/>
      <c r="F21" s="348"/>
      <c r="G21" s="349"/>
      <c r="H21" s="347" t="s">
        <v>231</v>
      </c>
      <c r="I21" s="348"/>
      <c r="J21" s="348"/>
      <c r="K21" s="349"/>
      <c r="L21" s="347" t="s">
        <v>232</v>
      </c>
      <c r="M21" s="348"/>
      <c r="N21" s="348"/>
      <c r="O21" s="348"/>
      <c r="P21" s="349"/>
    </row>
    <row r="22" spans="2:16" ht="22.5" customHeight="1">
      <c r="B22" s="356" t="s">
        <v>197</v>
      </c>
      <c r="C22" s="357"/>
      <c r="D22" s="347" t="s">
        <v>233</v>
      </c>
      <c r="E22" s="348"/>
      <c r="F22" s="348"/>
      <c r="G22" s="349"/>
      <c r="H22" s="347" t="s">
        <v>234</v>
      </c>
      <c r="I22" s="348"/>
      <c r="J22" s="348"/>
      <c r="K22" s="349"/>
      <c r="L22" s="347" t="s">
        <v>235</v>
      </c>
      <c r="M22" s="348"/>
      <c r="N22" s="348"/>
      <c r="O22" s="348"/>
      <c r="P22" s="349"/>
    </row>
    <row r="24" spans="2:7" ht="33.75" customHeight="1">
      <c r="B24" s="384" t="s">
        <v>201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202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202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202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H20</v>
      </c>
      <c r="D26" s="382"/>
      <c r="E26" s="382"/>
      <c r="F26" s="383"/>
      <c r="G26" s="86" t="str">
        <f aca="true" t="shared" si="1" ref="G26:G40">IF($B26="","",VLOOKUP($B26,$S$24:$Z$67,6))</f>
        <v>H153</v>
      </c>
      <c r="H26" s="86" t="str">
        <f aca="true" t="shared" si="2" ref="H26:H40">IF($B26="","",VLOOKUP($B26,$S$24:$Z$67,7))</f>
        <v>H286</v>
      </c>
      <c r="J26" s="81">
        <v>16</v>
      </c>
      <c r="K26" s="381" t="str">
        <f aca="true" t="shared" si="3" ref="K26:K40">IF(J26="","",VLOOKUP($J26,$S$24:$Z$67,2))</f>
        <v>H35</v>
      </c>
      <c r="L26" s="382"/>
      <c r="M26" s="382"/>
      <c r="N26" s="383"/>
      <c r="O26" s="86" t="str">
        <f aca="true" t="shared" si="4" ref="O26:O40">IF($J26="","",VLOOKUP($J26,$S$24:$Z$67,6))</f>
        <v>H168</v>
      </c>
      <c r="P26" s="381" t="str">
        <f aca="true" t="shared" si="5" ref="P26:P40">IF($J26="","",VLOOKUP($J26,$S$24:$Z$67,7))</f>
        <v>H301</v>
      </c>
      <c r="Q26" s="383" t="str">
        <f aca="true" t="shared" si="6" ref="Q26:Q40">IF($J26="","",VLOOKUP($J26,$S$24:$Z$67,6))</f>
        <v>H168</v>
      </c>
      <c r="S26" s="85">
        <v>1</v>
      </c>
      <c r="T26" s="379" t="s">
        <v>1091</v>
      </c>
      <c r="U26" s="402"/>
      <c r="V26" s="402"/>
      <c r="W26" s="380"/>
      <c r="X26" s="80" t="s">
        <v>1224</v>
      </c>
      <c r="Y26" s="80" t="s">
        <v>1357</v>
      </c>
    </row>
    <row r="27" spans="2:25" ht="22.5" customHeight="1">
      <c r="B27" s="81">
        <v>2</v>
      </c>
      <c r="C27" s="381" t="str">
        <f t="shared" si="0"/>
        <v>H21</v>
      </c>
      <c r="D27" s="382"/>
      <c r="E27" s="382"/>
      <c r="F27" s="383"/>
      <c r="G27" s="86" t="str">
        <f t="shared" si="1"/>
        <v>H154</v>
      </c>
      <c r="H27" s="86" t="str">
        <f t="shared" si="2"/>
        <v>H287</v>
      </c>
      <c r="J27" s="81">
        <v>17</v>
      </c>
      <c r="K27" s="381" t="str">
        <f t="shared" si="3"/>
        <v>H36</v>
      </c>
      <c r="L27" s="382"/>
      <c r="M27" s="382"/>
      <c r="N27" s="383"/>
      <c r="O27" s="86" t="str">
        <f t="shared" si="4"/>
        <v>H169</v>
      </c>
      <c r="P27" s="381" t="str">
        <f t="shared" si="5"/>
        <v>H302</v>
      </c>
      <c r="Q27" s="383" t="str">
        <f t="shared" si="6"/>
        <v>H169</v>
      </c>
      <c r="S27" s="85">
        <v>2</v>
      </c>
      <c r="T27" s="379" t="s">
        <v>1092</v>
      </c>
      <c r="U27" s="402"/>
      <c r="V27" s="402"/>
      <c r="W27" s="380"/>
      <c r="X27" s="80" t="s">
        <v>1225</v>
      </c>
      <c r="Y27" s="80" t="s">
        <v>1358</v>
      </c>
    </row>
    <row r="28" spans="2:25" ht="22.5" customHeight="1">
      <c r="B28" s="81">
        <v>3</v>
      </c>
      <c r="C28" s="381" t="str">
        <f t="shared" si="0"/>
        <v>H22</v>
      </c>
      <c r="D28" s="382"/>
      <c r="E28" s="382"/>
      <c r="F28" s="383"/>
      <c r="G28" s="86" t="str">
        <f t="shared" si="1"/>
        <v>H155</v>
      </c>
      <c r="H28" s="86" t="str">
        <f t="shared" si="2"/>
        <v>H288</v>
      </c>
      <c r="J28" s="81">
        <v>18</v>
      </c>
      <c r="K28" s="381" t="str">
        <f t="shared" si="3"/>
        <v>H37</v>
      </c>
      <c r="L28" s="382"/>
      <c r="M28" s="382"/>
      <c r="N28" s="383"/>
      <c r="O28" s="86" t="str">
        <f t="shared" si="4"/>
        <v>H170</v>
      </c>
      <c r="P28" s="381" t="str">
        <f t="shared" si="5"/>
        <v>H303</v>
      </c>
      <c r="Q28" s="383" t="str">
        <f t="shared" si="6"/>
        <v>H170</v>
      </c>
      <c r="S28" s="85">
        <v>3</v>
      </c>
      <c r="T28" s="379" t="s">
        <v>1093</v>
      </c>
      <c r="U28" s="402"/>
      <c r="V28" s="402"/>
      <c r="W28" s="380"/>
      <c r="X28" s="80" t="s">
        <v>1226</v>
      </c>
      <c r="Y28" s="80" t="s">
        <v>1359</v>
      </c>
    </row>
    <row r="29" spans="2:25" ht="22.5" customHeight="1">
      <c r="B29" s="81">
        <v>4</v>
      </c>
      <c r="C29" s="381" t="str">
        <f t="shared" si="0"/>
        <v>H23</v>
      </c>
      <c r="D29" s="382"/>
      <c r="E29" s="382"/>
      <c r="F29" s="383"/>
      <c r="G29" s="86" t="str">
        <f t="shared" si="1"/>
        <v>H156</v>
      </c>
      <c r="H29" s="86" t="str">
        <f t="shared" si="2"/>
        <v>H289</v>
      </c>
      <c r="J29" s="81">
        <v>19</v>
      </c>
      <c r="K29" s="381" t="str">
        <f t="shared" si="3"/>
        <v>H38</v>
      </c>
      <c r="L29" s="382"/>
      <c r="M29" s="382"/>
      <c r="N29" s="383"/>
      <c r="O29" s="86" t="str">
        <f t="shared" si="4"/>
        <v>H171</v>
      </c>
      <c r="P29" s="381" t="str">
        <f t="shared" si="5"/>
        <v>H304</v>
      </c>
      <c r="Q29" s="383" t="str">
        <f t="shared" si="6"/>
        <v>H171</v>
      </c>
      <c r="S29" s="85">
        <v>4</v>
      </c>
      <c r="T29" s="379" t="s">
        <v>1094</v>
      </c>
      <c r="U29" s="402"/>
      <c r="V29" s="402"/>
      <c r="W29" s="380"/>
      <c r="X29" s="80" t="s">
        <v>1227</v>
      </c>
      <c r="Y29" s="80" t="s">
        <v>1360</v>
      </c>
    </row>
    <row r="30" spans="2:25" ht="22.5" customHeight="1">
      <c r="B30" s="81">
        <v>5</v>
      </c>
      <c r="C30" s="381" t="str">
        <f t="shared" si="0"/>
        <v>H24</v>
      </c>
      <c r="D30" s="382"/>
      <c r="E30" s="382"/>
      <c r="F30" s="383"/>
      <c r="G30" s="86" t="str">
        <f t="shared" si="1"/>
        <v>H157</v>
      </c>
      <c r="H30" s="86" t="str">
        <f t="shared" si="2"/>
        <v>H290</v>
      </c>
      <c r="J30" s="81">
        <v>20</v>
      </c>
      <c r="K30" s="381" t="str">
        <f t="shared" si="3"/>
        <v>H39</v>
      </c>
      <c r="L30" s="382"/>
      <c r="M30" s="382"/>
      <c r="N30" s="383"/>
      <c r="O30" s="86" t="str">
        <f t="shared" si="4"/>
        <v>H172</v>
      </c>
      <c r="P30" s="381" t="str">
        <f t="shared" si="5"/>
        <v>H305</v>
      </c>
      <c r="Q30" s="383" t="str">
        <f t="shared" si="6"/>
        <v>H172</v>
      </c>
      <c r="S30" s="85">
        <v>5</v>
      </c>
      <c r="T30" s="379" t="s">
        <v>1095</v>
      </c>
      <c r="U30" s="402"/>
      <c r="V30" s="402"/>
      <c r="W30" s="380"/>
      <c r="X30" s="80" t="s">
        <v>1228</v>
      </c>
      <c r="Y30" s="80" t="s">
        <v>1361</v>
      </c>
    </row>
    <row r="31" spans="2:25" ht="22.5" customHeight="1">
      <c r="B31" s="81">
        <v>6</v>
      </c>
      <c r="C31" s="381" t="str">
        <f t="shared" si="0"/>
        <v>H25</v>
      </c>
      <c r="D31" s="382"/>
      <c r="E31" s="382"/>
      <c r="F31" s="383"/>
      <c r="G31" s="86" t="str">
        <f t="shared" si="1"/>
        <v>H158</v>
      </c>
      <c r="H31" s="86" t="str">
        <f t="shared" si="2"/>
        <v>H291</v>
      </c>
      <c r="J31" s="81">
        <v>21</v>
      </c>
      <c r="K31" s="381" t="str">
        <f t="shared" si="3"/>
        <v>H40</v>
      </c>
      <c r="L31" s="382"/>
      <c r="M31" s="382"/>
      <c r="N31" s="383"/>
      <c r="O31" s="86" t="str">
        <f t="shared" si="4"/>
        <v>H173</v>
      </c>
      <c r="P31" s="381" t="str">
        <f t="shared" si="5"/>
        <v>H306</v>
      </c>
      <c r="Q31" s="383" t="str">
        <f t="shared" si="6"/>
        <v>H173</v>
      </c>
      <c r="S31" s="85">
        <v>6</v>
      </c>
      <c r="T31" s="379" t="s">
        <v>1096</v>
      </c>
      <c r="U31" s="402"/>
      <c r="V31" s="402"/>
      <c r="W31" s="380"/>
      <c r="X31" s="80" t="s">
        <v>1229</v>
      </c>
      <c r="Y31" s="80" t="s">
        <v>1362</v>
      </c>
    </row>
    <row r="32" spans="2:25" ht="22.5" customHeight="1">
      <c r="B32" s="81">
        <v>7</v>
      </c>
      <c r="C32" s="381" t="str">
        <f t="shared" si="0"/>
        <v>H26</v>
      </c>
      <c r="D32" s="382"/>
      <c r="E32" s="382"/>
      <c r="F32" s="383"/>
      <c r="G32" s="86" t="str">
        <f t="shared" si="1"/>
        <v>H159</v>
      </c>
      <c r="H32" s="86" t="str">
        <f t="shared" si="2"/>
        <v>H292</v>
      </c>
      <c r="J32" s="81">
        <v>22</v>
      </c>
      <c r="K32" s="381" t="str">
        <f t="shared" si="3"/>
        <v>H41</v>
      </c>
      <c r="L32" s="382"/>
      <c r="M32" s="382"/>
      <c r="N32" s="383"/>
      <c r="O32" s="86" t="str">
        <f t="shared" si="4"/>
        <v>H174</v>
      </c>
      <c r="P32" s="381" t="str">
        <f t="shared" si="5"/>
        <v>H307</v>
      </c>
      <c r="Q32" s="383" t="str">
        <f t="shared" si="6"/>
        <v>H174</v>
      </c>
      <c r="S32" s="85">
        <v>7</v>
      </c>
      <c r="T32" s="379" t="s">
        <v>1097</v>
      </c>
      <c r="U32" s="402"/>
      <c r="V32" s="402"/>
      <c r="W32" s="380"/>
      <c r="X32" s="80" t="s">
        <v>1230</v>
      </c>
      <c r="Y32" s="80" t="s">
        <v>1363</v>
      </c>
    </row>
    <row r="33" spans="2:25" ht="22.5" customHeight="1">
      <c r="B33" s="81">
        <v>8</v>
      </c>
      <c r="C33" s="381" t="str">
        <f t="shared" si="0"/>
        <v>H27</v>
      </c>
      <c r="D33" s="382"/>
      <c r="E33" s="382"/>
      <c r="F33" s="383"/>
      <c r="G33" s="86" t="str">
        <f t="shared" si="1"/>
        <v>H160</v>
      </c>
      <c r="H33" s="86" t="str">
        <f t="shared" si="2"/>
        <v>H293</v>
      </c>
      <c r="J33" s="81">
        <v>23</v>
      </c>
      <c r="K33" s="381" t="str">
        <f t="shared" si="3"/>
        <v>H42</v>
      </c>
      <c r="L33" s="382"/>
      <c r="M33" s="382"/>
      <c r="N33" s="383"/>
      <c r="O33" s="86" t="str">
        <f t="shared" si="4"/>
        <v>H175</v>
      </c>
      <c r="P33" s="381" t="str">
        <f t="shared" si="5"/>
        <v>H308</v>
      </c>
      <c r="Q33" s="383" t="str">
        <f t="shared" si="6"/>
        <v>H175</v>
      </c>
      <c r="S33" s="85">
        <v>8</v>
      </c>
      <c r="T33" s="379" t="s">
        <v>1098</v>
      </c>
      <c r="U33" s="402"/>
      <c r="V33" s="402"/>
      <c r="W33" s="380"/>
      <c r="X33" s="80" t="s">
        <v>1231</v>
      </c>
      <c r="Y33" s="80" t="s">
        <v>1364</v>
      </c>
    </row>
    <row r="34" spans="2:25" ht="22.5" customHeight="1">
      <c r="B34" s="81">
        <v>9</v>
      </c>
      <c r="C34" s="381" t="str">
        <f t="shared" si="0"/>
        <v>H28</v>
      </c>
      <c r="D34" s="382"/>
      <c r="E34" s="382"/>
      <c r="F34" s="383"/>
      <c r="G34" s="86" t="str">
        <f t="shared" si="1"/>
        <v>H161</v>
      </c>
      <c r="H34" s="86" t="str">
        <f t="shared" si="2"/>
        <v>H294</v>
      </c>
      <c r="J34" s="81">
        <v>24</v>
      </c>
      <c r="K34" s="381" t="str">
        <f t="shared" si="3"/>
        <v>H43</v>
      </c>
      <c r="L34" s="382"/>
      <c r="M34" s="382"/>
      <c r="N34" s="383"/>
      <c r="O34" s="86" t="str">
        <f t="shared" si="4"/>
        <v>H176</v>
      </c>
      <c r="P34" s="381" t="str">
        <f t="shared" si="5"/>
        <v>H309</v>
      </c>
      <c r="Q34" s="383" t="str">
        <f t="shared" si="6"/>
        <v>H176</v>
      </c>
      <c r="S34" s="85">
        <v>9</v>
      </c>
      <c r="T34" s="379" t="s">
        <v>1099</v>
      </c>
      <c r="U34" s="402"/>
      <c r="V34" s="402"/>
      <c r="W34" s="380"/>
      <c r="X34" s="80" t="s">
        <v>1232</v>
      </c>
      <c r="Y34" s="80" t="s">
        <v>1365</v>
      </c>
    </row>
    <row r="35" spans="2:25" ht="22.5" customHeight="1">
      <c r="B35" s="81">
        <v>10</v>
      </c>
      <c r="C35" s="381" t="str">
        <f t="shared" si="0"/>
        <v>H29</v>
      </c>
      <c r="D35" s="382"/>
      <c r="E35" s="382"/>
      <c r="F35" s="383"/>
      <c r="G35" s="86" t="str">
        <f t="shared" si="1"/>
        <v>H162</v>
      </c>
      <c r="H35" s="86" t="str">
        <f t="shared" si="2"/>
        <v>H295</v>
      </c>
      <c r="J35" s="81">
        <v>25</v>
      </c>
      <c r="K35" s="381" t="str">
        <f t="shared" si="3"/>
        <v>H44</v>
      </c>
      <c r="L35" s="382"/>
      <c r="M35" s="382"/>
      <c r="N35" s="383"/>
      <c r="O35" s="86" t="str">
        <f t="shared" si="4"/>
        <v>H177</v>
      </c>
      <c r="P35" s="381" t="str">
        <f t="shared" si="5"/>
        <v>H310</v>
      </c>
      <c r="Q35" s="383" t="str">
        <f t="shared" si="6"/>
        <v>H177</v>
      </c>
      <c r="S35" s="85">
        <v>10</v>
      </c>
      <c r="T35" s="379" t="s">
        <v>1100</v>
      </c>
      <c r="U35" s="402"/>
      <c r="V35" s="402"/>
      <c r="W35" s="380"/>
      <c r="X35" s="80" t="s">
        <v>1233</v>
      </c>
      <c r="Y35" s="80" t="s">
        <v>1366</v>
      </c>
    </row>
    <row r="36" spans="2:25" ht="22.5" customHeight="1">
      <c r="B36" s="81">
        <v>11</v>
      </c>
      <c r="C36" s="381" t="str">
        <f t="shared" si="0"/>
        <v>H30</v>
      </c>
      <c r="D36" s="382"/>
      <c r="E36" s="382"/>
      <c r="F36" s="383"/>
      <c r="G36" s="86" t="str">
        <f t="shared" si="1"/>
        <v>H163</v>
      </c>
      <c r="H36" s="86" t="str">
        <f t="shared" si="2"/>
        <v>H296</v>
      </c>
      <c r="J36" s="81">
        <v>26</v>
      </c>
      <c r="K36" s="381" t="str">
        <f t="shared" si="3"/>
        <v>H45</v>
      </c>
      <c r="L36" s="382"/>
      <c r="M36" s="382"/>
      <c r="N36" s="383"/>
      <c r="O36" s="86" t="str">
        <f t="shared" si="4"/>
        <v>H178</v>
      </c>
      <c r="P36" s="381" t="str">
        <f t="shared" si="5"/>
        <v>H311</v>
      </c>
      <c r="Q36" s="383" t="str">
        <f t="shared" si="6"/>
        <v>H178</v>
      </c>
      <c r="S36" s="85">
        <v>11</v>
      </c>
      <c r="T36" s="379" t="s">
        <v>1101</v>
      </c>
      <c r="U36" s="402"/>
      <c r="V36" s="402"/>
      <c r="W36" s="380"/>
      <c r="X36" s="80" t="s">
        <v>1234</v>
      </c>
      <c r="Y36" s="80" t="s">
        <v>1367</v>
      </c>
    </row>
    <row r="37" spans="2:25" ht="22.5" customHeight="1">
      <c r="B37" s="81">
        <v>12</v>
      </c>
      <c r="C37" s="381" t="str">
        <f t="shared" si="0"/>
        <v>H31</v>
      </c>
      <c r="D37" s="382"/>
      <c r="E37" s="382"/>
      <c r="F37" s="383"/>
      <c r="G37" s="86" t="str">
        <f t="shared" si="1"/>
        <v>H164</v>
      </c>
      <c r="H37" s="86" t="str">
        <f t="shared" si="2"/>
        <v>H297</v>
      </c>
      <c r="J37" s="81">
        <v>27</v>
      </c>
      <c r="K37" s="381" t="str">
        <f t="shared" si="3"/>
        <v>H46</v>
      </c>
      <c r="L37" s="382"/>
      <c r="M37" s="382"/>
      <c r="N37" s="383"/>
      <c r="O37" s="86" t="str">
        <f t="shared" si="4"/>
        <v>H179</v>
      </c>
      <c r="P37" s="381" t="str">
        <f t="shared" si="5"/>
        <v>H312</v>
      </c>
      <c r="Q37" s="383" t="str">
        <f t="shared" si="6"/>
        <v>H179</v>
      </c>
      <c r="S37" s="85">
        <v>12</v>
      </c>
      <c r="T37" s="379" t="s">
        <v>1102</v>
      </c>
      <c r="U37" s="402"/>
      <c r="V37" s="402"/>
      <c r="W37" s="380"/>
      <c r="X37" s="80" t="s">
        <v>1235</v>
      </c>
      <c r="Y37" s="80" t="s">
        <v>1368</v>
      </c>
    </row>
    <row r="38" spans="2:25" ht="22.5" customHeight="1">
      <c r="B38" s="81">
        <v>13</v>
      </c>
      <c r="C38" s="381" t="str">
        <f t="shared" si="0"/>
        <v>H32</v>
      </c>
      <c r="D38" s="382"/>
      <c r="E38" s="382"/>
      <c r="F38" s="383"/>
      <c r="G38" s="86" t="str">
        <f t="shared" si="1"/>
        <v>H165</v>
      </c>
      <c r="H38" s="86" t="str">
        <f t="shared" si="2"/>
        <v>H298</v>
      </c>
      <c r="J38" s="81">
        <v>28</v>
      </c>
      <c r="K38" s="381" t="str">
        <f t="shared" si="3"/>
        <v>H47</v>
      </c>
      <c r="L38" s="382"/>
      <c r="M38" s="382"/>
      <c r="N38" s="383"/>
      <c r="O38" s="86" t="str">
        <f t="shared" si="4"/>
        <v>H180</v>
      </c>
      <c r="P38" s="381" t="str">
        <f t="shared" si="5"/>
        <v>H313</v>
      </c>
      <c r="Q38" s="383" t="str">
        <f t="shared" si="6"/>
        <v>H180</v>
      </c>
      <c r="S38" s="85">
        <v>13</v>
      </c>
      <c r="T38" s="379" t="s">
        <v>1103</v>
      </c>
      <c r="U38" s="402"/>
      <c r="V38" s="402"/>
      <c r="W38" s="380"/>
      <c r="X38" s="80" t="s">
        <v>1236</v>
      </c>
      <c r="Y38" s="80" t="s">
        <v>1369</v>
      </c>
    </row>
    <row r="39" spans="2:25" ht="22.5" customHeight="1">
      <c r="B39" s="81">
        <v>14</v>
      </c>
      <c r="C39" s="381" t="str">
        <f t="shared" si="0"/>
        <v>H33</v>
      </c>
      <c r="D39" s="382"/>
      <c r="E39" s="382"/>
      <c r="F39" s="383"/>
      <c r="G39" s="86" t="str">
        <f t="shared" si="1"/>
        <v>H166</v>
      </c>
      <c r="H39" s="86" t="str">
        <f t="shared" si="2"/>
        <v>H299</v>
      </c>
      <c r="J39" s="81">
        <v>29</v>
      </c>
      <c r="K39" s="381" t="str">
        <f t="shared" si="3"/>
        <v>H48</v>
      </c>
      <c r="L39" s="382"/>
      <c r="M39" s="382"/>
      <c r="N39" s="383"/>
      <c r="O39" s="86" t="str">
        <f t="shared" si="4"/>
        <v>H181</v>
      </c>
      <c r="P39" s="381" t="str">
        <f t="shared" si="5"/>
        <v>H314</v>
      </c>
      <c r="Q39" s="383" t="str">
        <f t="shared" si="6"/>
        <v>H181</v>
      </c>
      <c r="S39" s="85">
        <v>14</v>
      </c>
      <c r="T39" s="379" t="s">
        <v>1104</v>
      </c>
      <c r="U39" s="402"/>
      <c r="V39" s="402"/>
      <c r="W39" s="380"/>
      <c r="X39" s="80" t="s">
        <v>1237</v>
      </c>
      <c r="Y39" s="80" t="s">
        <v>1370</v>
      </c>
    </row>
    <row r="40" spans="2:25" ht="22.5" customHeight="1">
      <c r="B40" s="81">
        <v>15</v>
      </c>
      <c r="C40" s="381" t="str">
        <f t="shared" si="0"/>
        <v>H34</v>
      </c>
      <c r="D40" s="382"/>
      <c r="E40" s="382"/>
      <c r="F40" s="383"/>
      <c r="G40" s="86" t="str">
        <f t="shared" si="1"/>
        <v>H167</v>
      </c>
      <c r="H40" s="86" t="str">
        <f t="shared" si="2"/>
        <v>H300</v>
      </c>
      <c r="J40" s="81">
        <v>30</v>
      </c>
      <c r="K40" s="381" t="str">
        <f t="shared" si="3"/>
        <v>H49</v>
      </c>
      <c r="L40" s="382"/>
      <c r="M40" s="382"/>
      <c r="N40" s="383"/>
      <c r="O40" s="86" t="str">
        <f t="shared" si="4"/>
        <v>H182</v>
      </c>
      <c r="P40" s="381" t="str">
        <f t="shared" si="5"/>
        <v>H315</v>
      </c>
      <c r="Q40" s="383" t="str">
        <f t="shared" si="6"/>
        <v>H182</v>
      </c>
      <c r="S40" s="85">
        <v>15</v>
      </c>
      <c r="T40" s="379" t="s">
        <v>1105</v>
      </c>
      <c r="U40" s="402"/>
      <c r="V40" s="402"/>
      <c r="W40" s="380"/>
      <c r="X40" s="80" t="s">
        <v>1238</v>
      </c>
      <c r="Y40" s="80" t="s">
        <v>1371</v>
      </c>
    </row>
    <row r="41" spans="19:25" ht="22.5" customHeight="1">
      <c r="S41" s="85">
        <v>16</v>
      </c>
      <c r="T41" s="379" t="s">
        <v>1106</v>
      </c>
      <c r="U41" s="402"/>
      <c r="V41" s="402"/>
      <c r="W41" s="380"/>
      <c r="X41" s="80" t="s">
        <v>1239</v>
      </c>
      <c r="Y41" s="80" t="s">
        <v>1372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1107</v>
      </c>
      <c r="U42" s="402"/>
      <c r="V42" s="402"/>
      <c r="W42" s="380"/>
      <c r="X42" s="80" t="s">
        <v>1240</v>
      </c>
      <c r="Y42" s="80" t="s">
        <v>1373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1108</v>
      </c>
      <c r="U43" s="402"/>
      <c r="V43" s="402"/>
      <c r="W43" s="380"/>
      <c r="X43" s="80" t="s">
        <v>1241</v>
      </c>
      <c r="Y43" s="80" t="s">
        <v>1374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1109</v>
      </c>
      <c r="U44" s="402"/>
      <c r="V44" s="402"/>
      <c r="W44" s="380"/>
      <c r="X44" s="80" t="s">
        <v>1242</v>
      </c>
      <c r="Y44" s="80" t="s">
        <v>1375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1110</v>
      </c>
      <c r="U45" s="402"/>
      <c r="V45" s="402"/>
      <c r="W45" s="380"/>
      <c r="X45" s="80" t="s">
        <v>1243</v>
      </c>
      <c r="Y45" s="80" t="s">
        <v>1376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1111</v>
      </c>
      <c r="U46" s="402"/>
      <c r="V46" s="402"/>
      <c r="W46" s="380"/>
      <c r="X46" s="80" t="s">
        <v>1244</v>
      </c>
      <c r="Y46" s="80" t="s">
        <v>1377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1112</v>
      </c>
      <c r="U47" s="402"/>
      <c r="V47" s="402"/>
      <c r="W47" s="380"/>
      <c r="X47" s="80" t="s">
        <v>1245</v>
      </c>
      <c r="Y47" s="80" t="s">
        <v>1378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1113</v>
      </c>
      <c r="U48" s="402"/>
      <c r="V48" s="402"/>
      <c r="W48" s="380"/>
      <c r="X48" s="80" t="s">
        <v>1246</v>
      </c>
      <c r="Y48" s="80" t="s">
        <v>1379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1114</v>
      </c>
      <c r="U49" s="402"/>
      <c r="V49" s="402"/>
      <c r="W49" s="380"/>
      <c r="X49" s="80" t="s">
        <v>1247</v>
      </c>
      <c r="Y49" s="80" t="s">
        <v>1380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1115</v>
      </c>
      <c r="U50" s="402"/>
      <c r="V50" s="402"/>
      <c r="W50" s="380"/>
      <c r="X50" s="80" t="s">
        <v>1248</v>
      </c>
      <c r="Y50" s="80" t="s">
        <v>1381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1116</v>
      </c>
      <c r="U51" s="402"/>
      <c r="V51" s="402"/>
      <c r="W51" s="380"/>
      <c r="X51" s="80" t="s">
        <v>1249</v>
      </c>
      <c r="Y51" s="80" t="s">
        <v>1382</v>
      </c>
    </row>
    <row r="52" spans="19:25" ht="22.5" customHeight="1">
      <c r="S52" s="85">
        <v>27</v>
      </c>
      <c r="T52" s="379" t="s">
        <v>1117</v>
      </c>
      <c r="U52" s="402"/>
      <c r="V52" s="402"/>
      <c r="W52" s="380"/>
      <c r="X52" s="80" t="s">
        <v>1250</v>
      </c>
      <c r="Y52" s="80" t="s">
        <v>1383</v>
      </c>
    </row>
    <row r="53" spans="19:25" ht="22.5" customHeight="1">
      <c r="S53" s="85">
        <v>28</v>
      </c>
      <c r="T53" s="379" t="s">
        <v>1118</v>
      </c>
      <c r="U53" s="402"/>
      <c r="V53" s="402"/>
      <c r="W53" s="380"/>
      <c r="X53" s="80" t="s">
        <v>1251</v>
      </c>
      <c r="Y53" s="80" t="s">
        <v>1384</v>
      </c>
    </row>
    <row r="54" spans="19:25" ht="22.5" customHeight="1">
      <c r="S54" s="85">
        <v>29</v>
      </c>
      <c r="T54" s="379" t="s">
        <v>1119</v>
      </c>
      <c r="U54" s="402"/>
      <c r="V54" s="402"/>
      <c r="W54" s="380"/>
      <c r="X54" s="80" t="s">
        <v>1252</v>
      </c>
      <c r="Y54" s="80" t="s">
        <v>1385</v>
      </c>
    </row>
    <row r="55" spans="19:25" ht="22.5" customHeight="1">
      <c r="S55" s="85">
        <v>30</v>
      </c>
      <c r="T55" s="379" t="s">
        <v>1120</v>
      </c>
      <c r="U55" s="402"/>
      <c r="V55" s="402"/>
      <c r="W55" s="380"/>
      <c r="X55" s="80" t="s">
        <v>1253</v>
      </c>
      <c r="Y55" s="80" t="s">
        <v>1386</v>
      </c>
    </row>
    <row r="56" spans="4:25" ht="22.5" customHeight="1">
      <c r="D56" s="11"/>
      <c r="E56" s="11"/>
      <c r="F56" s="11"/>
      <c r="S56" s="85">
        <v>31</v>
      </c>
      <c r="T56" s="379" t="s">
        <v>1121</v>
      </c>
      <c r="U56" s="402"/>
      <c r="V56" s="402"/>
      <c r="W56" s="380"/>
      <c r="X56" s="80" t="s">
        <v>1254</v>
      </c>
      <c r="Y56" s="80" t="s">
        <v>1387</v>
      </c>
    </row>
    <row r="57" spans="4:25" ht="22.5" customHeight="1">
      <c r="D57" s="11"/>
      <c r="E57" s="11"/>
      <c r="F57" s="11"/>
      <c r="S57" s="85">
        <v>32</v>
      </c>
      <c r="T57" s="379" t="s">
        <v>1122</v>
      </c>
      <c r="U57" s="402"/>
      <c r="V57" s="402"/>
      <c r="W57" s="380"/>
      <c r="X57" s="80" t="s">
        <v>1255</v>
      </c>
      <c r="Y57" s="80" t="s">
        <v>1388</v>
      </c>
    </row>
    <row r="58" spans="19:25" ht="22.5" customHeight="1">
      <c r="S58" s="85">
        <v>33</v>
      </c>
      <c r="T58" s="379" t="s">
        <v>1123</v>
      </c>
      <c r="U58" s="402"/>
      <c r="V58" s="402"/>
      <c r="W58" s="380"/>
      <c r="X58" s="80" t="s">
        <v>1256</v>
      </c>
      <c r="Y58" s="80" t="s">
        <v>1389</v>
      </c>
    </row>
    <row r="59" spans="19:25" ht="22.5" customHeight="1">
      <c r="S59" s="85">
        <v>34</v>
      </c>
      <c r="T59" s="379" t="s">
        <v>1124</v>
      </c>
      <c r="U59" s="402"/>
      <c r="V59" s="402"/>
      <c r="W59" s="380"/>
      <c r="X59" s="80" t="s">
        <v>1257</v>
      </c>
      <c r="Y59" s="80" t="s">
        <v>1390</v>
      </c>
    </row>
    <row r="60" spans="19:25" ht="22.5" customHeight="1">
      <c r="S60" s="85">
        <v>35</v>
      </c>
      <c r="T60" s="379" t="s">
        <v>1125</v>
      </c>
      <c r="U60" s="402"/>
      <c r="V60" s="402"/>
      <c r="W60" s="380"/>
      <c r="X60" s="80" t="s">
        <v>1258</v>
      </c>
      <c r="Y60" s="80" t="s">
        <v>1391</v>
      </c>
    </row>
    <row r="61" spans="19:25" ht="22.5" customHeight="1">
      <c r="S61" s="85">
        <v>36</v>
      </c>
      <c r="T61" s="379" t="s">
        <v>1126</v>
      </c>
      <c r="U61" s="402"/>
      <c r="V61" s="402"/>
      <c r="W61" s="380"/>
      <c r="X61" s="80" t="s">
        <v>1259</v>
      </c>
      <c r="Y61" s="80" t="s">
        <v>1392</v>
      </c>
    </row>
    <row r="62" spans="19:25" ht="22.5" customHeight="1">
      <c r="S62" s="85">
        <v>37</v>
      </c>
      <c r="T62" s="379" t="s">
        <v>1127</v>
      </c>
      <c r="U62" s="402"/>
      <c r="V62" s="402"/>
      <c r="W62" s="380"/>
      <c r="X62" s="80" t="s">
        <v>1260</v>
      </c>
      <c r="Y62" s="80" t="s">
        <v>1393</v>
      </c>
    </row>
    <row r="63" spans="19:25" ht="22.5" customHeight="1">
      <c r="S63" s="85">
        <v>38</v>
      </c>
      <c r="T63" s="379" t="s">
        <v>1128</v>
      </c>
      <c r="U63" s="402"/>
      <c r="V63" s="402"/>
      <c r="W63" s="380"/>
      <c r="X63" s="80" t="s">
        <v>1261</v>
      </c>
      <c r="Y63" s="80" t="s">
        <v>1394</v>
      </c>
    </row>
    <row r="64" spans="19:25" ht="22.5" customHeight="1">
      <c r="S64" s="85">
        <v>39</v>
      </c>
      <c r="T64" s="379" t="s">
        <v>1129</v>
      </c>
      <c r="U64" s="402"/>
      <c r="V64" s="402"/>
      <c r="W64" s="380"/>
      <c r="X64" s="80" t="s">
        <v>1262</v>
      </c>
      <c r="Y64" s="80" t="s">
        <v>1395</v>
      </c>
    </row>
    <row r="65" spans="19:25" ht="22.5" customHeight="1">
      <c r="S65" s="85">
        <v>40</v>
      </c>
      <c r="T65" s="379" t="s">
        <v>1130</v>
      </c>
      <c r="U65" s="402"/>
      <c r="V65" s="402"/>
      <c r="W65" s="380"/>
      <c r="X65" s="80" t="s">
        <v>1263</v>
      </c>
      <c r="Y65" s="80" t="s">
        <v>1396</v>
      </c>
    </row>
    <row r="66" spans="19:25" ht="22.5" customHeight="1">
      <c r="S66" s="85">
        <v>41</v>
      </c>
      <c r="T66" s="379" t="s">
        <v>1131</v>
      </c>
      <c r="U66" s="402"/>
      <c r="V66" s="402"/>
      <c r="W66" s="380"/>
      <c r="X66" s="80" t="s">
        <v>1264</v>
      </c>
      <c r="Y66" s="80" t="s">
        <v>1397</v>
      </c>
    </row>
    <row r="67" spans="19:25" ht="22.5" customHeight="1">
      <c r="S67" s="85">
        <v>42</v>
      </c>
      <c r="T67" s="379" t="s">
        <v>1132</v>
      </c>
      <c r="U67" s="402"/>
      <c r="V67" s="402"/>
      <c r="W67" s="380"/>
      <c r="X67" s="80" t="s">
        <v>1265</v>
      </c>
      <c r="Y67" s="80" t="s">
        <v>1398</v>
      </c>
    </row>
    <row r="68" spans="19:25" ht="22.5" customHeight="1">
      <c r="S68" s="85">
        <v>43</v>
      </c>
      <c r="T68" s="379" t="s">
        <v>1133</v>
      </c>
      <c r="U68" s="402"/>
      <c r="V68" s="402"/>
      <c r="W68" s="380"/>
      <c r="X68" s="80" t="s">
        <v>1266</v>
      </c>
      <c r="Y68" s="80" t="s">
        <v>1399</v>
      </c>
    </row>
    <row r="69" spans="19:25" ht="22.5" customHeight="1">
      <c r="S69" s="85">
        <v>44</v>
      </c>
      <c r="T69" s="379" t="s">
        <v>1134</v>
      </c>
      <c r="U69" s="402"/>
      <c r="V69" s="402"/>
      <c r="W69" s="380"/>
      <c r="X69" s="80" t="s">
        <v>1267</v>
      </c>
      <c r="Y69" s="80" t="s">
        <v>1400</v>
      </c>
    </row>
    <row r="70" spans="19:25" ht="22.5" customHeight="1">
      <c r="S70" s="85">
        <v>45</v>
      </c>
      <c r="T70" s="379" t="s">
        <v>1135</v>
      </c>
      <c r="U70" s="402"/>
      <c r="V70" s="402"/>
      <c r="W70" s="380"/>
      <c r="X70" s="80" t="s">
        <v>1268</v>
      </c>
      <c r="Y70" s="80" t="s">
        <v>1401</v>
      </c>
    </row>
    <row r="71" spans="19:25" ht="22.5" customHeight="1">
      <c r="S71" s="85">
        <v>46</v>
      </c>
      <c r="T71" s="379" t="s">
        <v>1136</v>
      </c>
      <c r="U71" s="402"/>
      <c r="V71" s="402"/>
      <c r="W71" s="380"/>
      <c r="X71" s="80" t="s">
        <v>1269</v>
      </c>
      <c r="Y71" s="80" t="s">
        <v>1402</v>
      </c>
    </row>
    <row r="72" spans="19:25" ht="22.5" customHeight="1">
      <c r="S72" s="85">
        <v>47</v>
      </c>
      <c r="T72" s="379" t="s">
        <v>1137</v>
      </c>
      <c r="U72" s="402"/>
      <c r="V72" s="402"/>
      <c r="W72" s="380"/>
      <c r="X72" s="80" t="s">
        <v>1270</v>
      </c>
      <c r="Y72" s="80" t="s">
        <v>1403</v>
      </c>
    </row>
    <row r="73" spans="19:25" ht="22.5" customHeight="1">
      <c r="S73" s="85">
        <v>48</v>
      </c>
      <c r="T73" s="379" t="s">
        <v>1138</v>
      </c>
      <c r="U73" s="402"/>
      <c r="V73" s="402"/>
      <c r="W73" s="380"/>
      <c r="X73" s="80" t="s">
        <v>1271</v>
      </c>
      <c r="Y73" s="80" t="s">
        <v>1404</v>
      </c>
    </row>
    <row r="74" spans="19:25" ht="22.5" customHeight="1">
      <c r="S74" s="85">
        <v>49</v>
      </c>
      <c r="T74" s="379" t="s">
        <v>1139</v>
      </c>
      <c r="U74" s="402"/>
      <c r="V74" s="402"/>
      <c r="W74" s="380"/>
      <c r="X74" s="80" t="s">
        <v>1272</v>
      </c>
      <c r="Y74" s="80" t="s">
        <v>1405</v>
      </c>
    </row>
    <row r="75" spans="19:25" ht="22.5" customHeight="1">
      <c r="S75" s="85">
        <v>50</v>
      </c>
      <c r="T75" s="379" t="s">
        <v>1140</v>
      </c>
      <c r="U75" s="402"/>
      <c r="V75" s="402"/>
      <c r="W75" s="380"/>
      <c r="X75" s="80" t="s">
        <v>1273</v>
      </c>
      <c r="Y75" s="80" t="s">
        <v>1406</v>
      </c>
    </row>
    <row r="76" spans="19:25" ht="22.5" customHeight="1">
      <c r="S76" s="85">
        <v>51</v>
      </c>
      <c r="T76" s="379" t="s">
        <v>1141</v>
      </c>
      <c r="U76" s="402"/>
      <c r="V76" s="402"/>
      <c r="W76" s="380"/>
      <c r="X76" s="80" t="s">
        <v>1274</v>
      </c>
      <c r="Y76" s="80" t="s">
        <v>1407</v>
      </c>
    </row>
    <row r="77" spans="19:25" ht="22.5" customHeight="1">
      <c r="S77" s="85">
        <v>52</v>
      </c>
      <c r="T77" s="379" t="s">
        <v>1142</v>
      </c>
      <c r="U77" s="402"/>
      <c r="V77" s="402"/>
      <c r="W77" s="380"/>
      <c r="X77" s="80" t="s">
        <v>1275</v>
      </c>
      <c r="Y77" s="80" t="s">
        <v>1408</v>
      </c>
    </row>
    <row r="78" spans="19:25" ht="22.5" customHeight="1">
      <c r="S78" s="85">
        <v>53</v>
      </c>
      <c r="T78" s="379" t="s">
        <v>1143</v>
      </c>
      <c r="U78" s="402"/>
      <c r="V78" s="402"/>
      <c r="W78" s="380"/>
      <c r="X78" s="80" t="s">
        <v>1276</v>
      </c>
      <c r="Y78" s="80" t="s">
        <v>1409</v>
      </c>
    </row>
    <row r="79" spans="19:25" ht="22.5" customHeight="1">
      <c r="S79" s="85">
        <v>54</v>
      </c>
      <c r="T79" s="379" t="s">
        <v>1144</v>
      </c>
      <c r="U79" s="402"/>
      <c r="V79" s="402"/>
      <c r="W79" s="380"/>
      <c r="X79" s="80" t="s">
        <v>1277</v>
      </c>
      <c r="Y79" s="80" t="s">
        <v>1410</v>
      </c>
    </row>
    <row r="80" spans="19:25" ht="22.5" customHeight="1">
      <c r="S80" s="85">
        <v>55</v>
      </c>
      <c r="T80" s="379" t="s">
        <v>1145</v>
      </c>
      <c r="U80" s="402"/>
      <c r="V80" s="402"/>
      <c r="W80" s="380"/>
      <c r="X80" s="80" t="s">
        <v>1278</v>
      </c>
      <c r="Y80" s="80" t="s">
        <v>1411</v>
      </c>
    </row>
    <row r="81" spans="19:25" ht="22.5" customHeight="1">
      <c r="S81" s="85">
        <v>56</v>
      </c>
      <c r="T81" s="379" t="s">
        <v>1146</v>
      </c>
      <c r="U81" s="402"/>
      <c r="V81" s="402"/>
      <c r="W81" s="380"/>
      <c r="X81" s="80" t="s">
        <v>1279</v>
      </c>
      <c r="Y81" s="80" t="s">
        <v>1412</v>
      </c>
    </row>
    <row r="82" spans="19:25" ht="22.5" customHeight="1">
      <c r="S82" s="85">
        <v>57</v>
      </c>
      <c r="T82" s="379" t="s">
        <v>1147</v>
      </c>
      <c r="U82" s="402"/>
      <c r="V82" s="402"/>
      <c r="W82" s="380"/>
      <c r="X82" s="80" t="s">
        <v>1280</v>
      </c>
      <c r="Y82" s="80" t="s">
        <v>1413</v>
      </c>
    </row>
    <row r="83" spans="19:25" ht="22.5" customHeight="1">
      <c r="S83" s="85">
        <v>58</v>
      </c>
      <c r="T83" s="379" t="s">
        <v>1148</v>
      </c>
      <c r="U83" s="402"/>
      <c r="V83" s="402"/>
      <c r="W83" s="380"/>
      <c r="X83" s="80" t="s">
        <v>1281</v>
      </c>
      <c r="Y83" s="80" t="s">
        <v>1414</v>
      </c>
    </row>
    <row r="84" spans="19:25" ht="22.5" customHeight="1">
      <c r="S84" s="85">
        <v>59</v>
      </c>
      <c r="T84" s="379" t="s">
        <v>1149</v>
      </c>
      <c r="U84" s="402"/>
      <c r="V84" s="402"/>
      <c r="W84" s="380"/>
      <c r="X84" s="80" t="s">
        <v>1282</v>
      </c>
      <c r="Y84" s="80" t="s">
        <v>1415</v>
      </c>
    </row>
    <row r="85" spans="19:25" ht="22.5" customHeight="1">
      <c r="S85" s="85">
        <v>60</v>
      </c>
      <c r="T85" s="379" t="s">
        <v>1150</v>
      </c>
      <c r="U85" s="402"/>
      <c r="V85" s="402"/>
      <c r="W85" s="380"/>
      <c r="X85" s="80" t="s">
        <v>1283</v>
      </c>
      <c r="Y85" s="80" t="s">
        <v>1416</v>
      </c>
    </row>
    <row r="86" spans="19:25" ht="22.5" customHeight="1">
      <c r="S86" s="85">
        <v>61</v>
      </c>
      <c r="T86" s="379" t="s">
        <v>1151</v>
      </c>
      <c r="U86" s="402"/>
      <c r="V86" s="402"/>
      <c r="W86" s="380"/>
      <c r="X86" s="80" t="s">
        <v>1284</v>
      </c>
      <c r="Y86" s="80" t="s">
        <v>1417</v>
      </c>
    </row>
    <row r="87" spans="19:25" ht="22.5" customHeight="1">
      <c r="S87" s="85">
        <v>62</v>
      </c>
      <c r="T87" s="379" t="s">
        <v>1152</v>
      </c>
      <c r="U87" s="402"/>
      <c r="V87" s="402"/>
      <c r="W87" s="380"/>
      <c r="X87" s="80" t="s">
        <v>1285</v>
      </c>
      <c r="Y87" s="80" t="s">
        <v>1418</v>
      </c>
    </row>
    <row r="88" spans="19:25" ht="22.5" customHeight="1">
      <c r="S88" s="85">
        <v>63</v>
      </c>
      <c r="T88" s="379" t="s">
        <v>1153</v>
      </c>
      <c r="U88" s="402"/>
      <c r="V88" s="402"/>
      <c r="W88" s="380"/>
      <c r="X88" s="80" t="s">
        <v>1286</v>
      </c>
      <c r="Y88" s="80" t="s">
        <v>1419</v>
      </c>
    </row>
    <row r="89" spans="19:25" ht="22.5" customHeight="1">
      <c r="S89" s="85">
        <v>64</v>
      </c>
      <c r="T89" s="379" t="s">
        <v>1154</v>
      </c>
      <c r="U89" s="402"/>
      <c r="V89" s="402"/>
      <c r="W89" s="380"/>
      <c r="X89" s="80" t="s">
        <v>1287</v>
      </c>
      <c r="Y89" s="80" t="s">
        <v>1420</v>
      </c>
    </row>
    <row r="90" spans="19:25" ht="22.5" customHeight="1">
      <c r="S90" s="85">
        <v>65</v>
      </c>
      <c r="T90" s="379" t="s">
        <v>1155</v>
      </c>
      <c r="U90" s="402"/>
      <c r="V90" s="402"/>
      <c r="W90" s="380"/>
      <c r="X90" s="80" t="s">
        <v>1288</v>
      </c>
      <c r="Y90" s="80" t="s">
        <v>1421</v>
      </c>
    </row>
    <row r="91" spans="19:25" ht="22.5" customHeight="1">
      <c r="S91" s="85">
        <v>66</v>
      </c>
      <c r="T91" s="379" t="s">
        <v>1156</v>
      </c>
      <c r="U91" s="402"/>
      <c r="V91" s="402"/>
      <c r="W91" s="380"/>
      <c r="X91" s="80" t="s">
        <v>1289</v>
      </c>
      <c r="Y91" s="80" t="s">
        <v>1422</v>
      </c>
    </row>
    <row r="92" spans="19:25" ht="22.5" customHeight="1">
      <c r="S92" s="85">
        <v>67</v>
      </c>
      <c r="T92" s="379" t="s">
        <v>1157</v>
      </c>
      <c r="U92" s="402"/>
      <c r="V92" s="402"/>
      <c r="W92" s="380"/>
      <c r="X92" s="80" t="s">
        <v>1290</v>
      </c>
      <c r="Y92" s="80" t="s">
        <v>1423</v>
      </c>
    </row>
    <row r="93" spans="19:25" ht="22.5" customHeight="1">
      <c r="S93" s="85">
        <v>68</v>
      </c>
      <c r="T93" s="379" t="s">
        <v>1158</v>
      </c>
      <c r="U93" s="402"/>
      <c r="V93" s="402"/>
      <c r="W93" s="380"/>
      <c r="X93" s="80" t="s">
        <v>1291</v>
      </c>
      <c r="Y93" s="80" t="s">
        <v>1424</v>
      </c>
    </row>
    <row r="94" spans="19:25" ht="22.5" customHeight="1">
      <c r="S94" s="85">
        <v>69</v>
      </c>
      <c r="T94" s="379" t="s">
        <v>1159</v>
      </c>
      <c r="U94" s="402"/>
      <c r="V94" s="402"/>
      <c r="W94" s="380"/>
      <c r="X94" s="80" t="s">
        <v>1292</v>
      </c>
      <c r="Y94" s="80" t="s">
        <v>1425</v>
      </c>
    </row>
    <row r="95" spans="19:25" ht="22.5" customHeight="1">
      <c r="S95" s="85">
        <v>70</v>
      </c>
      <c r="T95" s="379" t="s">
        <v>1160</v>
      </c>
      <c r="U95" s="402"/>
      <c r="V95" s="402"/>
      <c r="W95" s="380"/>
      <c r="X95" s="80" t="s">
        <v>1293</v>
      </c>
      <c r="Y95" s="80" t="s">
        <v>1426</v>
      </c>
    </row>
    <row r="96" spans="19:25" ht="22.5" customHeight="1">
      <c r="S96" s="85">
        <v>71</v>
      </c>
      <c r="T96" s="379" t="s">
        <v>1161</v>
      </c>
      <c r="U96" s="402"/>
      <c r="V96" s="402"/>
      <c r="W96" s="380"/>
      <c r="X96" s="80" t="s">
        <v>1294</v>
      </c>
      <c r="Y96" s="80" t="s">
        <v>1427</v>
      </c>
    </row>
    <row r="97" spans="19:25" ht="22.5" customHeight="1">
      <c r="S97" s="85">
        <v>72</v>
      </c>
      <c r="T97" s="379" t="s">
        <v>1162</v>
      </c>
      <c r="U97" s="402"/>
      <c r="V97" s="402"/>
      <c r="W97" s="380"/>
      <c r="X97" s="80" t="s">
        <v>1295</v>
      </c>
      <c r="Y97" s="80" t="s">
        <v>1428</v>
      </c>
    </row>
    <row r="98" spans="19:25" ht="22.5" customHeight="1">
      <c r="S98" s="85">
        <v>73</v>
      </c>
      <c r="T98" s="379" t="s">
        <v>1163</v>
      </c>
      <c r="U98" s="402"/>
      <c r="V98" s="402"/>
      <c r="W98" s="380"/>
      <c r="X98" s="80" t="s">
        <v>1296</v>
      </c>
      <c r="Y98" s="80" t="s">
        <v>1429</v>
      </c>
    </row>
    <row r="99" spans="19:25" ht="22.5" customHeight="1">
      <c r="S99" s="85">
        <v>74</v>
      </c>
      <c r="T99" s="379" t="s">
        <v>1164</v>
      </c>
      <c r="U99" s="402"/>
      <c r="V99" s="402"/>
      <c r="W99" s="380"/>
      <c r="X99" s="80" t="s">
        <v>1297</v>
      </c>
      <c r="Y99" s="80" t="s">
        <v>1430</v>
      </c>
    </row>
    <row r="100" spans="19:25" ht="22.5" customHeight="1">
      <c r="S100" s="85">
        <v>75</v>
      </c>
      <c r="T100" s="379" t="s">
        <v>1165</v>
      </c>
      <c r="U100" s="402"/>
      <c r="V100" s="402"/>
      <c r="W100" s="380"/>
      <c r="X100" s="80" t="s">
        <v>1298</v>
      </c>
      <c r="Y100" s="80" t="s">
        <v>1431</v>
      </c>
    </row>
    <row r="101" spans="19:25" ht="22.5" customHeight="1">
      <c r="S101" s="85">
        <v>76</v>
      </c>
      <c r="T101" s="379" t="s">
        <v>1166</v>
      </c>
      <c r="U101" s="402"/>
      <c r="V101" s="402"/>
      <c r="W101" s="380"/>
      <c r="X101" s="80" t="s">
        <v>1299</v>
      </c>
      <c r="Y101" s="80" t="s">
        <v>1432</v>
      </c>
    </row>
    <row r="102" spans="19:25" ht="22.5" customHeight="1">
      <c r="S102" s="85">
        <v>77</v>
      </c>
      <c r="T102" s="379" t="s">
        <v>1167</v>
      </c>
      <c r="U102" s="402"/>
      <c r="V102" s="402"/>
      <c r="W102" s="380"/>
      <c r="X102" s="80" t="s">
        <v>1300</v>
      </c>
      <c r="Y102" s="80" t="s">
        <v>1433</v>
      </c>
    </row>
    <row r="103" spans="19:25" ht="22.5" customHeight="1">
      <c r="S103" s="85">
        <v>78</v>
      </c>
      <c r="T103" s="379" t="s">
        <v>1168</v>
      </c>
      <c r="U103" s="402"/>
      <c r="V103" s="402"/>
      <c r="W103" s="380"/>
      <c r="X103" s="80" t="s">
        <v>1301</v>
      </c>
      <c r="Y103" s="80" t="s">
        <v>1434</v>
      </c>
    </row>
    <row r="104" spans="19:25" ht="22.5" customHeight="1">
      <c r="S104" s="85">
        <v>79</v>
      </c>
      <c r="T104" s="379" t="s">
        <v>1169</v>
      </c>
      <c r="U104" s="402"/>
      <c r="V104" s="402"/>
      <c r="W104" s="380"/>
      <c r="X104" s="80" t="s">
        <v>1302</v>
      </c>
      <c r="Y104" s="80" t="s">
        <v>1435</v>
      </c>
    </row>
    <row r="105" spans="19:25" ht="22.5" customHeight="1">
      <c r="S105" s="85">
        <v>80</v>
      </c>
      <c r="T105" s="379" t="s">
        <v>1170</v>
      </c>
      <c r="U105" s="402"/>
      <c r="V105" s="402"/>
      <c r="W105" s="380"/>
      <c r="X105" s="80" t="s">
        <v>1303</v>
      </c>
      <c r="Y105" s="80" t="s">
        <v>1436</v>
      </c>
    </row>
    <row r="106" spans="19:25" ht="22.5" customHeight="1">
      <c r="S106" s="85">
        <v>81</v>
      </c>
      <c r="T106" s="379" t="s">
        <v>1171</v>
      </c>
      <c r="U106" s="402"/>
      <c r="V106" s="402"/>
      <c r="W106" s="380"/>
      <c r="X106" s="80" t="s">
        <v>1304</v>
      </c>
      <c r="Y106" s="80" t="s">
        <v>1437</v>
      </c>
    </row>
    <row r="107" spans="19:25" ht="22.5" customHeight="1">
      <c r="S107" s="85">
        <v>82</v>
      </c>
      <c r="T107" s="379" t="s">
        <v>1172</v>
      </c>
      <c r="U107" s="402"/>
      <c r="V107" s="402"/>
      <c r="W107" s="380"/>
      <c r="X107" s="80" t="s">
        <v>1305</v>
      </c>
      <c r="Y107" s="80" t="s">
        <v>1438</v>
      </c>
    </row>
    <row r="108" spans="19:25" ht="22.5" customHeight="1">
      <c r="S108" s="85">
        <v>83</v>
      </c>
      <c r="T108" s="379" t="s">
        <v>1173</v>
      </c>
      <c r="U108" s="402"/>
      <c r="V108" s="402"/>
      <c r="W108" s="380"/>
      <c r="X108" s="80" t="s">
        <v>1306</v>
      </c>
      <c r="Y108" s="80" t="s">
        <v>1439</v>
      </c>
    </row>
    <row r="109" spans="19:25" ht="22.5" customHeight="1">
      <c r="S109" s="85">
        <v>84</v>
      </c>
      <c r="T109" s="379" t="s">
        <v>1174</v>
      </c>
      <c r="U109" s="402"/>
      <c r="V109" s="402"/>
      <c r="W109" s="380"/>
      <c r="X109" s="80" t="s">
        <v>1307</v>
      </c>
      <c r="Y109" s="80" t="s">
        <v>1440</v>
      </c>
    </row>
    <row r="110" spans="19:25" ht="22.5" customHeight="1">
      <c r="S110" s="85">
        <v>85</v>
      </c>
      <c r="T110" s="379" t="s">
        <v>1175</v>
      </c>
      <c r="U110" s="402"/>
      <c r="V110" s="402"/>
      <c r="W110" s="380"/>
      <c r="X110" s="80" t="s">
        <v>1308</v>
      </c>
      <c r="Y110" s="80" t="s">
        <v>1441</v>
      </c>
    </row>
    <row r="111" spans="19:25" ht="22.5" customHeight="1">
      <c r="S111" s="85">
        <v>86</v>
      </c>
      <c r="T111" s="379" t="s">
        <v>1176</v>
      </c>
      <c r="U111" s="402"/>
      <c r="V111" s="402"/>
      <c r="W111" s="380"/>
      <c r="X111" s="80" t="s">
        <v>1309</v>
      </c>
      <c r="Y111" s="80" t="s">
        <v>1442</v>
      </c>
    </row>
    <row r="112" spans="19:25" ht="22.5" customHeight="1">
      <c r="S112" s="85">
        <v>87</v>
      </c>
      <c r="T112" s="379" t="s">
        <v>1177</v>
      </c>
      <c r="U112" s="402"/>
      <c r="V112" s="402"/>
      <c r="W112" s="380"/>
      <c r="X112" s="80" t="s">
        <v>1310</v>
      </c>
      <c r="Y112" s="80" t="s">
        <v>1443</v>
      </c>
    </row>
    <row r="113" spans="19:25" ht="22.5" customHeight="1">
      <c r="S113" s="85">
        <v>88</v>
      </c>
      <c r="T113" s="379" t="s">
        <v>1178</v>
      </c>
      <c r="U113" s="402"/>
      <c r="V113" s="402"/>
      <c r="W113" s="380"/>
      <c r="X113" s="80" t="s">
        <v>1311</v>
      </c>
      <c r="Y113" s="80" t="s">
        <v>1444</v>
      </c>
    </row>
    <row r="114" spans="19:25" ht="22.5" customHeight="1">
      <c r="S114" s="85">
        <v>89</v>
      </c>
      <c r="T114" s="379" t="s">
        <v>1179</v>
      </c>
      <c r="U114" s="402"/>
      <c r="V114" s="402"/>
      <c r="W114" s="380"/>
      <c r="X114" s="80" t="s">
        <v>1312</v>
      </c>
      <c r="Y114" s="80" t="s">
        <v>1445</v>
      </c>
    </row>
    <row r="115" spans="19:25" ht="22.5" customHeight="1">
      <c r="S115" s="85">
        <v>90</v>
      </c>
      <c r="T115" s="379" t="s">
        <v>1180</v>
      </c>
      <c r="U115" s="402"/>
      <c r="V115" s="402"/>
      <c r="W115" s="380"/>
      <c r="X115" s="80" t="s">
        <v>1313</v>
      </c>
      <c r="Y115" s="80" t="s">
        <v>1446</v>
      </c>
    </row>
    <row r="116" spans="19:25" ht="22.5" customHeight="1">
      <c r="S116" s="85">
        <v>91</v>
      </c>
      <c r="T116" s="379" t="s">
        <v>1181</v>
      </c>
      <c r="U116" s="402"/>
      <c r="V116" s="402"/>
      <c r="W116" s="380"/>
      <c r="X116" s="80" t="s">
        <v>1314</v>
      </c>
      <c r="Y116" s="80" t="s">
        <v>1447</v>
      </c>
    </row>
    <row r="117" spans="19:25" ht="22.5" customHeight="1">
      <c r="S117" s="85">
        <v>92</v>
      </c>
      <c r="T117" s="379" t="s">
        <v>1182</v>
      </c>
      <c r="U117" s="402"/>
      <c r="V117" s="402"/>
      <c r="W117" s="380"/>
      <c r="X117" s="80" t="s">
        <v>1315</v>
      </c>
      <c r="Y117" s="80" t="s">
        <v>1448</v>
      </c>
    </row>
    <row r="118" spans="19:25" ht="22.5" customHeight="1">
      <c r="S118" s="85">
        <v>93</v>
      </c>
      <c r="T118" s="379" t="s">
        <v>1183</v>
      </c>
      <c r="U118" s="402"/>
      <c r="V118" s="402"/>
      <c r="W118" s="380"/>
      <c r="X118" s="80" t="s">
        <v>1316</v>
      </c>
      <c r="Y118" s="80" t="s">
        <v>1449</v>
      </c>
    </row>
    <row r="119" spans="19:25" ht="22.5" customHeight="1">
      <c r="S119" s="85">
        <v>94</v>
      </c>
      <c r="T119" s="379" t="s">
        <v>1184</v>
      </c>
      <c r="U119" s="402"/>
      <c r="V119" s="402"/>
      <c r="W119" s="380"/>
      <c r="X119" s="80" t="s">
        <v>1317</v>
      </c>
      <c r="Y119" s="80" t="s">
        <v>1450</v>
      </c>
    </row>
    <row r="120" spans="19:25" ht="22.5" customHeight="1">
      <c r="S120" s="85">
        <v>95</v>
      </c>
      <c r="T120" s="379" t="s">
        <v>1185</v>
      </c>
      <c r="U120" s="402"/>
      <c r="V120" s="402"/>
      <c r="W120" s="380"/>
      <c r="X120" s="80" t="s">
        <v>1318</v>
      </c>
      <c r="Y120" s="80" t="s">
        <v>1451</v>
      </c>
    </row>
    <row r="121" spans="19:25" ht="22.5" customHeight="1">
      <c r="S121" s="85">
        <v>96</v>
      </c>
      <c r="T121" s="379" t="s">
        <v>1186</v>
      </c>
      <c r="U121" s="402"/>
      <c r="V121" s="402"/>
      <c r="W121" s="380"/>
      <c r="X121" s="80" t="s">
        <v>1319</v>
      </c>
      <c r="Y121" s="80" t="s">
        <v>1452</v>
      </c>
    </row>
    <row r="122" spans="19:25" ht="22.5" customHeight="1">
      <c r="S122" s="85">
        <v>97</v>
      </c>
      <c r="T122" s="379" t="s">
        <v>1187</v>
      </c>
      <c r="U122" s="402"/>
      <c r="V122" s="402"/>
      <c r="W122" s="380"/>
      <c r="X122" s="80" t="s">
        <v>1320</v>
      </c>
      <c r="Y122" s="80" t="s">
        <v>1453</v>
      </c>
    </row>
    <row r="123" spans="19:25" ht="22.5" customHeight="1">
      <c r="S123" s="85">
        <v>98</v>
      </c>
      <c r="T123" s="379" t="s">
        <v>1188</v>
      </c>
      <c r="U123" s="402"/>
      <c r="V123" s="402"/>
      <c r="W123" s="380"/>
      <c r="X123" s="80" t="s">
        <v>1321</v>
      </c>
      <c r="Y123" s="80" t="s">
        <v>1454</v>
      </c>
    </row>
    <row r="124" spans="19:25" ht="22.5" customHeight="1">
      <c r="S124" s="85">
        <v>99</v>
      </c>
      <c r="T124" s="379" t="s">
        <v>1189</v>
      </c>
      <c r="U124" s="402"/>
      <c r="V124" s="402"/>
      <c r="W124" s="380"/>
      <c r="X124" s="80" t="s">
        <v>1322</v>
      </c>
      <c r="Y124" s="80" t="s">
        <v>1455</v>
      </c>
    </row>
    <row r="125" spans="19:25" ht="22.5" customHeight="1">
      <c r="S125" s="85">
        <v>100</v>
      </c>
      <c r="T125" s="379" t="s">
        <v>1190</v>
      </c>
      <c r="U125" s="402"/>
      <c r="V125" s="402"/>
      <c r="W125" s="380"/>
      <c r="X125" s="80" t="s">
        <v>1323</v>
      </c>
      <c r="Y125" s="80" t="s">
        <v>1456</v>
      </c>
    </row>
    <row r="126" spans="19:25" ht="22.5" customHeight="1">
      <c r="S126" s="85">
        <v>101</v>
      </c>
      <c r="T126" s="379" t="s">
        <v>1191</v>
      </c>
      <c r="U126" s="402"/>
      <c r="V126" s="402"/>
      <c r="W126" s="380"/>
      <c r="X126" s="80" t="s">
        <v>1324</v>
      </c>
      <c r="Y126" s="80" t="s">
        <v>1457</v>
      </c>
    </row>
    <row r="127" spans="19:25" ht="22.5" customHeight="1">
      <c r="S127" s="85">
        <v>102</v>
      </c>
      <c r="T127" s="379" t="s">
        <v>1192</v>
      </c>
      <c r="U127" s="402"/>
      <c r="V127" s="402"/>
      <c r="W127" s="380"/>
      <c r="X127" s="80" t="s">
        <v>1325</v>
      </c>
      <c r="Y127" s="80" t="s">
        <v>1458</v>
      </c>
    </row>
    <row r="128" spans="19:25" ht="22.5" customHeight="1">
      <c r="S128" s="85">
        <v>103</v>
      </c>
      <c r="T128" s="379" t="s">
        <v>1193</v>
      </c>
      <c r="U128" s="402"/>
      <c r="V128" s="402"/>
      <c r="W128" s="380"/>
      <c r="X128" s="80" t="s">
        <v>1326</v>
      </c>
      <c r="Y128" s="80" t="s">
        <v>1459</v>
      </c>
    </row>
    <row r="129" spans="19:25" ht="22.5" customHeight="1">
      <c r="S129" s="85">
        <v>104</v>
      </c>
      <c r="T129" s="379" t="s">
        <v>1194</v>
      </c>
      <c r="U129" s="402"/>
      <c r="V129" s="402"/>
      <c r="W129" s="380"/>
      <c r="X129" s="80" t="s">
        <v>1327</v>
      </c>
      <c r="Y129" s="80" t="s">
        <v>1460</v>
      </c>
    </row>
    <row r="130" spans="19:25" ht="22.5" customHeight="1">
      <c r="S130" s="85">
        <v>105</v>
      </c>
      <c r="T130" s="379" t="s">
        <v>1195</v>
      </c>
      <c r="U130" s="402"/>
      <c r="V130" s="402"/>
      <c r="W130" s="380"/>
      <c r="X130" s="80" t="s">
        <v>1328</v>
      </c>
      <c r="Y130" s="80" t="s">
        <v>1461</v>
      </c>
    </row>
    <row r="131" spans="19:25" ht="22.5" customHeight="1">
      <c r="S131" s="85">
        <v>106</v>
      </c>
      <c r="T131" s="379" t="s">
        <v>1196</v>
      </c>
      <c r="U131" s="402"/>
      <c r="V131" s="402"/>
      <c r="W131" s="380"/>
      <c r="X131" s="80" t="s">
        <v>1329</v>
      </c>
      <c r="Y131" s="80" t="s">
        <v>1462</v>
      </c>
    </row>
    <row r="132" spans="19:25" ht="22.5" customHeight="1">
      <c r="S132" s="85">
        <v>107</v>
      </c>
      <c r="T132" s="379" t="s">
        <v>1197</v>
      </c>
      <c r="U132" s="402"/>
      <c r="V132" s="402"/>
      <c r="W132" s="380"/>
      <c r="X132" s="80" t="s">
        <v>1330</v>
      </c>
      <c r="Y132" s="80" t="s">
        <v>1463</v>
      </c>
    </row>
    <row r="133" spans="19:25" ht="22.5" customHeight="1">
      <c r="S133" s="85">
        <v>108</v>
      </c>
      <c r="T133" s="379" t="s">
        <v>1198</v>
      </c>
      <c r="U133" s="402"/>
      <c r="V133" s="402"/>
      <c r="W133" s="380"/>
      <c r="X133" s="80" t="s">
        <v>1331</v>
      </c>
      <c r="Y133" s="80" t="s">
        <v>1464</v>
      </c>
    </row>
    <row r="134" spans="19:25" ht="22.5" customHeight="1">
      <c r="S134" s="85">
        <v>109</v>
      </c>
      <c r="T134" s="379" t="s">
        <v>1199</v>
      </c>
      <c r="U134" s="402"/>
      <c r="V134" s="402"/>
      <c r="W134" s="380"/>
      <c r="X134" s="80" t="s">
        <v>1332</v>
      </c>
      <c r="Y134" s="80" t="s">
        <v>1465</v>
      </c>
    </row>
    <row r="135" spans="19:25" ht="22.5" customHeight="1">
      <c r="S135" s="85">
        <v>110</v>
      </c>
      <c r="T135" s="379" t="s">
        <v>1200</v>
      </c>
      <c r="U135" s="402"/>
      <c r="V135" s="402"/>
      <c r="W135" s="380"/>
      <c r="X135" s="80" t="s">
        <v>1333</v>
      </c>
      <c r="Y135" s="80" t="s">
        <v>1466</v>
      </c>
    </row>
    <row r="136" spans="19:25" ht="22.5" customHeight="1">
      <c r="S136" s="85">
        <v>111</v>
      </c>
      <c r="T136" s="379" t="s">
        <v>1201</v>
      </c>
      <c r="U136" s="402"/>
      <c r="V136" s="402"/>
      <c r="W136" s="380"/>
      <c r="X136" s="80" t="s">
        <v>1334</v>
      </c>
      <c r="Y136" s="80" t="s">
        <v>1467</v>
      </c>
    </row>
    <row r="137" spans="19:25" ht="22.5" customHeight="1">
      <c r="S137" s="85">
        <v>112</v>
      </c>
      <c r="T137" s="379" t="s">
        <v>1202</v>
      </c>
      <c r="U137" s="402"/>
      <c r="V137" s="402"/>
      <c r="W137" s="380"/>
      <c r="X137" s="80" t="s">
        <v>1335</v>
      </c>
      <c r="Y137" s="80" t="s">
        <v>1468</v>
      </c>
    </row>
    <row r="138" spans="19:25" ht="22.5" customHeight="1">
      <c r="S138" s="85">
        <v>113</v>
      </c>
      <c r="T138" s="379" t="s">
        <v>1203</v>
      </c>
      <c r="U138" s="402"/>
      <c r="V138" s="402"/>
      <c r="W138" s="380"/>
      <c r="X138" s="80" t="s">
        <v>1336</v>
      </c>
      <c r="Y138" s="80" t="s">
        <v>1469</v>
      </c>
    </row>
    <row r="139" spans="19:25" ht="22.5" customHeight="1">
      <c r="S139" s="85">
        <v>114</v>
      </c>
      <c r="T139" s="379" t="s">
        <v>1204</v>
      </c>
      <c r="U139" s="402"/>
      <c r="V139" s="402"/>
      <c r="W139" s="380"/>
      <c r="X139" s="80" t="s">
        <v>1337</v>
      </c>
      <c r="Y139" s="80" t="s">
        <v>1470</v>
      </c>
    </row>
    <row r="140" spans="19:25" ht="22.5" customHeight="1">
      <c r="S140" s="85">
        <v>115</v>
      </c>
      <c r="T140" s="379" t="s">
        <v>1205</v>
      </c>
      <c r="U140" s="402"/>
      <c r="V140" s="402"/>
      <c r="W140" s="380"/>
      <c r="X140" s="80" t="s">
        <v>1338</v>
      </c>
      <c r="Y140" s="80" t="s">
        <v>1471</v>
      </c>
    </row>
    <row r="141" spans="19:25" ht="22.5" customHeight="1">
      <c r="S141" s="85">
        <v>116</v>
      </c>
      <c r="T141" s="379" t="s">
        <v>1206</v>
      </c>
      <c r="U141" s="402"/>
      <c r="V141" s="402"/>
      <c r="W141" s="380"/>
      <c r="X141" s="80" t="s">
        <v>1339</v>
      </c>
      <c r="Y141" s="80" t="s">
        <v>1472</v>
      </c>
    </row>
    <row r="142" spans="19:25" ht="22.5" customHeight="1">
      <c r="S142" s="85">
        <v>117</v>
      </c>
      <c r="T142" s="379" t="s">
        <v>1207</v>
      </c>
      <c r="U142" s="402"/>
      <c r="V142" s="402"/>
      <c r="W142" s="380"/>
      <c r="X142" s="80" t="s">
        <v>1340</v>
      </c>
      <c r="Y142" s="80" t="s">
        <v>1473</v>
      </c>
    </row>
    <row r="143" spans="19:25" ht="22.5" customHeight="1">
      <c r="S143" s="85">
        <v>118</v>
      </c>
      <c r="T143" s="379" t="s">
        <v>1208</v>
      </c>
      <c r="U143" s="402"/>
      <c r="V143" s="402"/>
      <c r="W143" s="380"/>
      <c r="X143" s="80" t="s">
        <v>1341</v>
      </c>
      <c r="Y143" s="80" t="s">
        <v>1474</v>
      </c>
    </row>
    <row r="144" spans="19:25" ht="22.5" customHeight="1">
      <c r="S144" s="85">
        <v>119</v>
      </c>
      <c r="T144" s="379" t="s">
        <v>1209</v>
      </c>
      <c r="U144" s="402"/>
      <c r="V144" s="402"/>
      <c r="W144" s="380"/>
      <c r="X144" s="80" t="s">
        <v>1342</v>
      </c>
      <c r="Y144" s="80" t="s">
        <v>1475</v>
      </c>
    </row>
    <row r="145" spans="19:25" ht="22.5" customHeight="1">
      <c r="S145" s="85">
        <v>120</v>
      </c>
      <c r="T145" s="379" t="s">
        <v>1210</v>
      </c>
      <c r="U145" s="402"/>
      <c r="V145" s="402"/>
      <c r="W145" s="380"/>
      <c r="X145" s="80" t="s">
        <v>1343</v>
      </c>
      <c r="Y145" s="80" t="s">
        <v>1476</v>
      </c>
    </row>
    <row r="146" spans="19:25" ht="22.5" customHeight="1">
      <c r="S146" s="85">
        <v>121</v>
      </c>
      <c r="T146" s="379" t="s">
        <v>1211</v>
      </c>
      <c r="U146" s="402"/>
      <c r="V146" s="402"/>
      <c r="W146" s="380"/>
      <c r="X146" s="80" t="s">
        <v>1344</v>
      </c>
      <c r="Y146" s="80" t="s">
        <v>1477</v>
      </c>
    </row>
    <row r="147" spans="19:25" ht="22.5" customHeight="1">
      <c r="S147" s="85">
        <v>122</v>
      </c>
      <c r="T147" s="379" t="s">
        <v>1212</v>
      </c>
      <c r="U147" s="402"/>
      <c r="V147" s="402"/>
      <c r="W147" s="380"/>
      <c r="X147" s="80" t="s">
        <v>1345</v>
      </c>
      <c r="Y147" s="80" t="s">
        <v>1478</v>
      </c>
    </row>
    <row r="148" spans="19:25" ht="22.5" customHeight="1">
      <c r="S148" s="85">
        <v>123</v>
      </c>
      <c r="T148" s="379" t="s">
        <v>1213</v>
      </c>
      <c r="U148" s="402"/>
      <c r="V148" s="402"/>
      <c r="W148" s="380"/>
      <c r="X148" s="80" t="s">
        <v>1346</v>
      </c>
      <c r="Y148" s="80" t="s">
        <v>1479</v>
      </c>
    </row>
    <row r="149" spans="19:25" ht="22.5" customHeight="1">
      <c r="S149" s="85">
        <v>124</v>
      </c>
      <c r="T149" s="379" t="s">
        <v>1214</v>
      </c>
      <c r="U149" s="402"/>
      <c r="V149" s="402"/>
      <c r="W149" s="380"/>
      <c r="X149" s="80" t="s">
        <v>1347</v>
      </c>
      <c r="Y149" s="80" t="s">
        <v>1480</v>
      </c>
    </row>
    <row r="150" spans="19:25" ht="22.5" customHeight="1">
      <c r="S150" s="85">
        <v>125</v>
      </c>
      <c r="T150" s="379" t="s">
        <v>1215</v>
      </c>
      <c r="U150" s="402"/>
      <c r="V150" s="402"/>
      <c r="W150" s="380"/>
      <c r="X150" s="80" t="s">
        <v>1348</v>
      </c>
      <c r="Y150" s="80" t="s">
        <v>1481</v>
      </c>
    </row>
    <row r="151" spans="19:25" ht="22.5" customHeight="1">
      <c r="S151" s="85">
        <v>126</v>
      </c>
      <c r="T151" s="379" t="s">
        <v>1216</v>
      </c>
      <c r="U151" s="402"/>
      <c r="V151" s="402"/>
      <c r="W151" s="380"/>
      <c r="X151" s="80" t="s">
        <v>1349</v>
      </c>
      <c r="Y151" s="80" t="s">
        <v>1482</v>
      </c>
    </row>
    <row r="152" spans="19:25" ht="22.5" customHeight="1">
      <c r="S152" s="85">
        <v>127</v>
      </c>
      <c r="T152" s="379" t="s">
        <v>1217</v>
      </c>
      <c r="U152" s="402"/>
      <c r="V152" s="402"/>
      <c r="W152" s="380"/>
      <c r="X152" s="80" t="s">
        <v>1350</v>
      </c>
      <c r="Y152" s="80" t="s">
        <v>1483</v>
      </c>
    </row>
    <row r="153" spans="19:25" ht="22.5" customHeight="1">
      <c r="S153" s="85">
        <v>128</v>
      </c>
      <c r="T153" s="379" t="s">
        <v>1218</v>
      </c>
      <c r="U153" s="402"/>
      <c r="V153" s="402"/>
      <c r="W153" s="380"/>
      <c r="X153" s="80" t="s">
        <v>1351</v>
      </c>
      <c r="Y153" s="80" t="s">
        <v>1484</v>
      </c>
    </row>
    <row r="154" spans="19:25" ht="22.5" customHeight="1">
      <c r="S154" s="85">
        <v>129</v>
      </c>
      <c r="T154" s="379" t="s">
        <v>1219</v>
      </c>
      <c r="U154" s="402"/>
      <c r="V154" s="402"/>
      <c r="W154" s="380"/>
      <c r="X154" s="80" t="s">
        <v>1352</v>
      </c>
      <c r="Y154" s="80" t="s">
        <v>1485</v>
      </c>
    </row>
    <row r="155" spans="19:25" ht="22.5" customHeight="1">
      <c r="S155" s="85">
        <v>130</v>
      </c>
      <c r="T155" s="379" t="s">
        <v>1220</v>
      </c>
      <c r="U155" s="402"/>
      <c r="V155" s="402"/>
      <c r="W155" s="380"/>
      <c r="X155" s="80" t="s">
        <v>1353</v>
      </c>
      <c r="Y155" s="80" t="s">
        <v>1486</v>
      </c>
    </row>
    <row r="156" spans="19:25" ht="22.5" customHeight="1">
      <c r="S156" s="85">
        <v>131</v>
      </c>
      <c r="T156" s="379" t="s">
        <v>1221</v>
      </c>
      <c r="U156" s="402"/>
      <c r="V156" s="402"/>
      <c r="W156" s="380"/>
      <c r="X156" s="80" t="s">
        <v>1354</v>
      </c>
      <c r="Y156" s="80" t="s">
        <v>1487</v>
      </c>
    </row>
    <row r="157" spans="19:25" ht="22.5" customHeight="1">
      <c r="S157" s="85">
        <v>132</v>
      </c>
      <c r="T157" s="379" t="s">
        <v>1222</v>
      </c>
      <c r="U157" s="402"/>
      <c r="V157" s="402"/>
      <c r="W157" s="380"/>
      <c r="X157" s="80" t="s">
        <v>1355</v>
      </c>
      <c r="Y157" s="80" t="s">
        <v>1488</v>
      </c>
    </row>
    <row r="158" spans="19:25" ht="22.5" customHeight="1">
      <c r="S158" s="85">
        <v>133</v>
      </c>
      <c r="T158" s="379" t="s">
        <v>1223</v>
      </c>
      <c r="U158" s="402"/>
      <c r="V158" s="402"/>
      <c r="W158" s="380"/>
      <c r="X158" s="80" t="s">
        <v>1356</v>
      </c>
      <c r="Y158" s="80" t="s">
        <v>1489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1490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180</v>
      </c>
      <c r="E13" s="380"/>
      <c r="F13" s="80" t="s">
        <v>181</v>
      </c>
      <c r="G13" s="80" t="s">
        <v>182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183</v>
      </c>
      <c r="E14" s="380"/>
      <c r="F14" s="80" t="s">
        <v>184</v>
      </c>
      <c r="G14" s="80" t="s">
        <v>185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186</v>
      </c>
      <c r="E16" s="380"/>
      <c r="F16" s="80" t="s">
        <v>187</v>
      </c>
      <c r="G16" s="80" t="s">
        <v>188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189</v>
      </c>
      <c r="E17" s="380"/>
      <c r="F17" s="80" t="s">
        <v>190</v>
      </c>
      <c r="G17" s="80" t="s">
        <v>191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241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243</v>
      </c>
      <c r="E21" s="348"/>
      <c r="F21" s="348"/>
      <c r="G21" s="349"/>
      <c r="H21" s="347" t="s">
        <v>244</v>
      </c>
      <c r="I21" s="348"/>
      <c r="J21" s="348"/>
      <c r="K21" s="349"/>
      <c r="L21" s="347" t="s">
        <v>245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247</v>
      </c>
      <c r="E22" s="348"/>
      <c r="F22" s="348"/>
      <c r="G22" s="349"/>
      <c r="H22" s="347" t="s">
        <v>248</v>
      </c>
      <c r="I22" s="348"/>
      <c r="J22" s="348"/>
      <c r="K22" s="349"/>
      <c r="L22" s="347" t="s">
        <v>249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I20</v>
      </c>
      <c r="D26" s="382"/>
      <c r="E26" s="382"/>
      <c r="F26" s="383"/>
      <c r="G26" s="86" t="str">
        <f aca="true" t="shared" si="1" ref="G26:G40">IF($B26="","",VLOOKUP($B26,$S$24:$Z$67,6))</f>
        <v>I153</v>
      </c>
      <c r="H26" s="86" t="str">
        <f aca="true" t="shared" si="2" ref="H26:H40">IF($B26="","",VLOOKUP($B26,$S$24:$Z$67,7))</f>
        <v>I286</v>
      </c>
      <c r="J26" s="81">
        <v>16</v>
      </c>
      <c r="K26" s="381" t="str">
        <f aca="true" t="shared" si="3" ref="K26:K40">IF(J26="","",VLOOKUP($J26,$S$24:$Z$67,2))</f>
        <v>I35</v>
      </c>
      <c r="L26" s="382"/>
      <c r="M26" s="382"/>
      <c r="N26" s="383"/>
      <c r="O26" s="86" t="str">
        <f aca="true" t="shared" si="4" ref="O26:O40">IF($J26="","",VLOOKUP($J26,$S$24:$Z$67,6))</f>
        <v>I168</v>
      </c>
      <c r="P26" s="381" t="str">
        <f aca="true" t="shared" si="5" ref="P26:P40">IF($J26="","",VLOOKUP($J26,$S$24:$Z$67,7))</f>
        <v>I301</v>
      </c>
      <c r="Q26" s="383" t="str">
        <f aca="true" t="shared" si="6" ref="Q26:Q40">IF($J26="","",VLOOKUP($J26,$S$24:$Z$67,6))</f>
        <v>I168</v>
      </c>
      <c r="S26" s="85">
        <v>1</v>
      </c>
      <c r="T26" s="379" t="s">
        <v>1491</v>
      </c>
      <c r="U26" s="402"/>
      <c r="V26" s="402"/>
      <c r="W26" s="380"/>
      <c r="X26" s="80" t="s">
        <v>1624</v>
      </c>
      <c r="Y26" s="80" t="s">
        <v>1757</v>
      </c>
    </row>
    <row r="27" spans="2:25" ht="22.5" customHeight="1">
      <c r="B27" s="81">
        <v>2</v>
      </c>
      <c r="C27" s="381" t="str">
        <f t="shared" si="0"/>
        <v>I21</v>
      </c>
      <c r="D27" s="382"/>
      <c r="E27" s="382"/>
      <c r="F27" s="383"/>
      <c r="G27" s="86" t="str">
        <f t="shared" si="1"/>
        <v>I154</v>
      </c>
      <c r="H27" s="86" t="str">
        <f t="shared" si="2"/>
        <v>I287</v>
      </c>
      <c r="J27" s="81">
        <v>17</v>
      </c>
      <c r="K27" s="381" t="str">
        <f t="shared" si="3"/>
        <v>I36</v>
      </c>
      <c r="L27" s="382"/>
      <c r="M27" s="382"/>
      <c r="N27" s="383"/>
      <c r="O27" s="86" t="str">
        <f t="shared" si="4"/>
        <v>I169</v>
      </c>
      <c r="P27" s="381" t="str">
        <f t="shared" si="5"/>
        <v>I302</v>
      </c>
      <c r="Q27" s="383" t="str">
        <f t="shared" si="6"/>
        <v>I169</v>
      </c>
      <c r="S27" s="85">
        <v>2</v>
      </c>
      <c r="T27" s="379" t="s">
        <v>1492</v>
      </c>
      <c r="U27" s="402"/>
      <c r="V27" s="402"/>
      <c r="W27" s="380"/>
      <c r="X27" s="80" t="s">
        <v>1625</v>
      </c>
      <c r="Y27" s="80" t="s">
        <v>1758</v>
      </c>
    </row>
    <row r="28" spans="2:25" ht="22.5" customHeight="1">
      <c r="B28" s="81">
        <v>3</v>
      </c>
      <c r="C28" s="381" t="str">
        <f t="shared" si="0"/>
        <v>I22</v>
      </c>
      <c r="D28" s="382"/>
      <c r="E28" s="382"/>
      <c r="F28" s="383"/>
      <c r="G28" s="86" t="str">
        <f t="shared" si="1"/>
        <v>I155</v>
      </c>
      <c r="H28" s="86" t="str">
        <f t="shared" si="2"/>
        <v>I288</v>
      </c>
      <c r="J28" s="81">
        <v>18</v>
      </c>
      <c r="K28" s="381" t="str">
        <f t="shared" si="3"/>
        <v>I37</v>
      </c>
      <c r="L28" s="382"/>
      <c r="M28" s="382"/>
      <c r="N28" s="383"/>
      <c r="O28" s="86" t="str">
        <f t="shared" si="4"/>
        <v>I170</v>
      </c>
      <c r="P28" s="381" t="str">
        <f t="shared" si="5"/>
        <v>I303</v>
      </c>
      <c r="Q28" s="383" t="str">
        <f t="shared" si="6"/>
        <v>I170</v>
      </c>
      <c r="S28" s="85">
        <v>3</v>
      </c>
      <c r="T28" s="379" t="s">
        <v>1493</v>
      </c>
      <c r="U28" s="402"/>
      <c r="V28" s="402"/>
      <c r="W28" s="380"/>
      <c r="X28" s="80" t="s">
        <v>1626</v>
      </c>
      <c r="Y28" s="80" t="s">
        <v>1759</v>
      </c>
    </row>
    <row r="29" spans="2:25" ht="22.5" customHeight="1">
      <c r="B29" s="81">
        <v>4</v>
      </c>
      <c r="C29" s="381" t="str">
        <f t="shared" si="0"/>
        <v>I23</v>
      </c>
      <c r="D29" s="382"/>
      <c r="E29" s="382"/>
      <c r="F29" s="383"/>
      <c r="G29" s="86" t="str">
        <f t="shared" si="1"/>
        <v>I156</v>
      </c>
      <c r="H29" s="86" t="str">
        <f t="shared" si="2"/>
        <v>I289</v>
      </c>
      <c r="J29" s="81">
        <v>19</v>
      </c>
      <c r="K29" s="381" t="str">
        <f t="shared" si="3"/>
        <v>I38</v>
      </c>
      <c r="L29" s="382"/>
      <c r="M29" s="382"/>
      <c r="N29" s="383"/>
      <c r="O29" s="86" t="str">
        <f t="shared" si="4"/>
        <v>I171</v>
      </c>
      <c r="P29" s="381" t="str">
        <f t="shared" si="5"/>
        <v>I304</v>
      </c>
      <c r="Q29" s="383" t="str">
        <f t="shared" si="6"/>
        <v>I171</v>
      </c>
      <c r="S29" s="85">
        <v>4</v>
      </c>
      <c r="T29" s="379" t="s">
        <v>1494</v>
      </c>
      <c r="U29" s="402"/>
      <c r="V29" s="402"/>
      <c r="W29" s="380"/>
      <c r="X29" s="80" t="s">
        <v>1627</v>
      </c>
      <c r="Y29" s="80" t="s">
        <v>1760</v>
      </c>
    </row>
    <row r="30" spans="2:25" ht="22.5" customHeight="1">
      <c r="B30" s="81">
        <v>5</v>
      </c>
      <c r="C30" s="381" t="str">
        <f t="shared" si="0"/>
        <v>I24</v>
      </c>
      <c r="D30" s="382"/>
      <c r="E30" s="382"/>
      <c r="F30" s="383"/>
      <c r="G30" s="86" t="str">
        <f t="shared" si="1"/>
        <v>I157</v>
      </c>
      <c r="H30" s="86" t="str">
        <f t="shared" si="2"/>
        <v>I290</v>
      </c>
      <c r="J30" s="81">
        <v>20</v>
      </c>
      <c r="K30" s="381" t="str">
        <f t="shared" si="3"/>
        <v>I39</v>
      </c>
      <c r="L30" s="382"/>
      <c r="M30" s="382"/>
      <c r="N30" s="383"/>
      <c r="O30" s="86" t="str">
        <f t="shared" si="4"/>
        <v>I172</v>
      </c>
      <c r="P30" s="381" t="str">
        <f t="shared" si="5"/>
        <v>I305</v>
      </c>
      <c r="Q30" s="383" t="str">
        <f t="shared" si="6"/>
        <v>I172</v>
      </c>
      <c r="S30" s="85">
        <v>5</v>
      </c>
      <c r="T30" s="379" t="s">
        <v>1495</v>
      </c>
      <c r="U30" s="402"/>
      <c r="V30" s="402"/>
      <c r="W30" s="380"/>
      <c r="X30" s="80" t="s">
        <v>1628</v>
      </c>
      <c r="Y30" s="80" t="s">
        <v>1761</v>
      </c>
    </row>
    <row r="31" spans="2:25" ht="22.5" customHeight="1">
      <c r="B31" s="81">
        <v>6</v>
      </c>
      <c r="C31" s="381" t="str">
        <f t="shared" si="0"/>
        <v>I25</v>
      </c>
      <c r="D31" s="382"/>
      <c r="E31" s="382"/>
      <c r="F31" s="383"/>
      <c r="G31" s="86" t="str">
        <f t="shared" si="1"/>
        <v>I158</v>
      </c>
      <c r="H31" s="86" t="str">
        <f t="shared" si="2"/>
        <v>I291</v>
      </c>
      <c r="J31" s="81">
        <v>21</v>
      </c>
      <c r="K31" s="381" t="str">
        <f t="shared" si="3"/>
        <v>I40</v>
      </c>
      <c r="L31" s="382"/>
      <c r="M31" s="382"/>
      <c r="N31" s="383"/>
      <c r="O31" s="86" t="str">
        <f t="shared" si="4"/>
        <v>I173</v>
      </c>
      <c r="P31" s="381" t="str">
        <f t="shared" si="5"/>
        <v>I306</v>
      </c>
      <c r="Q31" s="383" t="str">
        <f t="shared" si="6"/>
        <v>I173</v>
      </c>
      <c r="S31" s="85">
        <v>6</v>
      </c>
      <c r="T31" s="379" t="s">
        <v>1496</v>
      </c>
      <c r="U31" s="402"/>
      <c r="V31" s="402"/>
      <c r="W31" s="380"/>
      <c r="X31" s="80" t="s">
        <v>1629</v>
      </c>
      <c r="Y31" s="80" t="s">
        <v>1762</v>
      </c>
    </row>
    <row r="32" spans="2:25" ht="22.5" customHeight="1">
      <c r="B32" s="81">
        <v>7</v>
      </c>
      <c r="C32" s="381" t="str">
        <f t="shared" si="0"/>
        <v>I26</v>
      </c>
      <c r="D32" s="382"/>
      <c r="E32" s="382"/>
      <c r="F32" s="383"/>
      <c r="G32" s="86" t="str">
        <f t="shared" si="1"/>
        <v>I159</v>
      </c>
      <c r="H32" s="86" t="str">
        <f t="shared" si="2"/>
        <v>I292</v>
      </c>
      <c r="J32" s="81">
        <v>22</v>
      </c>
      <c r="K32" s="381" t="str">
        <f t="shared" si="3"/>
        <v>I41</v>
      </c>
      <c r="L32" s="382"/>
      <c r="M32" s="382"/>
      <c r="N32" s="383"/>
      <c r="O32" s="86" t="str">
        <f t="shared" si="4"/>
        <v>I174</v>
      </c>
      <c r="P32" s="381" t="str">
        <f t="shared" si="5"/>
        <v>I307</v>
      </c>
      <c r="Q32" s="383" t="str">
        <f t="shared" si="6"/>
        <v>I174</v>
      </c>
      <c r="S32" s="85">
        <v>7</v>
      </c>
      <c r="T32" s="379" t="s">
        <v>1497</v>
      </c>
      <c r="U32" s="402"/>
      <c r="V32" s="402"/>
      <c r="W32" s="380"/>
      <c r="X32" s="80" t="s">
        <v>1630</v>
      </c>
      <c r="Y32" s="80" t="s">
        <v>1763</v>
      </c>
    </row>
    <row r="33" spans="2:25" ht="22.5" customHeight="1">
      <c r="B33" s="81">
        <v>8</v>
      </c>
      <c r="C33" s="381" t="str">
        <f t="shared" si="0"/>
        <v>I27</v>
      </c>
      <c r="D33" s="382"/>
      <c r="E33" s="382"/>
      <c r="F33" s="383"/>
      <c r="G33" s="86" t="str">
        <f t="shared" si="1"/>
        <v>I160</v>
      </c>
      <c r="H33" s="86" t="str">
        <f t="shared" si="2"/>
        <v>I293</v>
      </c>
      <c r="J33" s="81">
        <v>23</v>
      </c>
      <c r="K33" s="381" t="str">
        <f t="shared" si="3"/>
        <v>I42</v>
      </c>
      <c r="L33" s="382"/>
      <c r="M33" s="382"/>
      <c r="N33" s="383"/>
      <c r="O33" s="86" t="str">
        <f t="shared" si="4"/>
        <v>I175</v>
      </c>
      <c r="P33" s="381" t="str">
        <f t="shared" si="5"/>
        <v>I308</v>
      </c>
      <c r="Q33" s="383" t="str">
        <f t="shared" si="6"/>
        <v>I175</v>
      </c>
      <c r="S33" s="85">
        <v>8</v>
      </c>
      <c r="T33" s="379" t="s">
        <v>1498</v>
      </c>
      <c r="U33" s="402"/>
      <c r="V33" s="402"/>
      <c r="W33" s="380"/>
      <c r="X33" s="80" t="s">
        <v>1631</v>
      </c>
      <c r="Y33" s="80" t="s">
        <v>1764</v>
      </c>
    </row>
    <row r="34" spans="2:25" ht="22.5" customHeight="1">
      <c r="B34" s="81">
        <v>9</v>
      </c>
      <c r="C34" s="381" t="str">
        <f t="shared" si="0"/>
        <v>I28</v>
      </c>
      <c r="D34" s="382"/>
      <c r="E34" s="382"/>
      <c r="F34" s="383"/>
      <c r="G34" s="86" t="str">
        <f t="shared" si="1"/>
        <v>I161</v>
      </c>
      <c r="H34" s="86" t="str">
        <f t="shared" si="2"/>
        <v>I294</v>
      </c>
      <c r="J34" s="81">
        <v>24</v>
      </c>
      <c r="K34" s="381" t="str">
        <f t="shared" si="3"/>
        <v>I43</v>
      </c>
      <c r="L34" s="382"/>
      <c r="M34" s="382"/>
      <c r="N34" s="383"/>
      <c r="O34" s="86" t="str">
        <f t="shared" si="4"/>
        <v>I176</v>
      </c>
      <c r="P34" s="381" t="str">
        <f t="shared" si="5"/>
        <v>I309</v>
      </c>
      <c r="Q34" s="383" t="str">
        <f t="shared" si="6"/>
        <v>I176</v>
      </c>
      <c r="S34" s="85">
        <v>9</v>
      </c>
      <c r="T34" s="379" t="s">
        <v>1499</v>
      </c>
      <c r="U34" s="402"/>
      <c r="V34" s="402"/>
      <c r="W34" s="380"/>
      <c r="X34" s="80" t="s">
        <v>1632</v>
      </c>
      <c r="Y34" s="80" t="s">
        <v>1765</v>
      </c>
    </row>
    <row r="35" spans="2:25" ht="22.5" customHeight="1">
      <c r="B35" s="81">
        <v>10</v>
      </c>
      <c r="C35" s="381" t="str">
        <f t="shared" si="0"/>
        <v>I29</v>
      </c>
      <c r="D35" s="382"/>
      <c r="E35" s="382"/>
      <c r="F35" s="383"/>
      <c r="G35" s="86" t="str">
        <f t="shared" si="1"/>
        <v>I162</v>
      </c>
      <c r="H35" s="86" t="str">
        <f t="shared" si="2"/>
        <v>I295</v>
      </c>
      <c r="J35" s="81">
        <v>25</v>
      </c>
      <c r="K35" s="381" t="str">
        <f t="shared" si="3"/>
        <v>I44</v>
      </c>
      <c r="L35" s="382"/>
      <c r="M35" s="382"/>
      <c r="N35" s="383"/>
      <c r="O35" s="86" t="str">
        <f t="shared" si="4"/>
        <v>I177</v>
      </c>
      <c r="P35" s="381" t="str">
        <f t="shared" si="5"/>
        <v>I310</v>
      </c>
      <c r="Q35" s="383" t="str">
        <f t="shared" si="6"/>
        <v>I177</v>
      </c>
      <c r="S35" s="85">
        <v>10</v>
      </c>
      <c r="T35" s="379" t="s">
        <v>1500</v>
      </c>
      <c r="U35" s="402"/>
      <c r="V35" s="402"/>
      <c r="W35" s="380"/>
      <c r="X35" s="80" t="s">
        <v>1633</v>
      </c>
      <c r="Y35" s="80" t="s">
        <v>1766</v>
      </c>
    </row>
    <row r="36" spans="2:25" ht="22.5" customHeight="1">
      <c r="B36" s="81">
        <v>11</v>
      </c>
      <c r="C36" s="381" t="str">
        <f t="shared" si="0"/>
        <v>I30</v>
      </c>
      <c r="D36" s="382"/>
      <c r="E36" s="382"/>
      <c r="F36" s="383"/>
      <c r="G36" s="86" t="str">
        <f t="shared" si="1"/>
        <v>I163</v>
      </c>
      <c r="H36" s="86" t="str">
        <f t="shared" si="2"/>
        <v>I296</v>
      </c>
      <c r="J36" s="81">
        <v>26</v>
      </c>
      <c r="K36" s="381" t="str">
        <f t="shared" si="3"/>
        <v>I45</v>
      </c>
      <c r="L36" s="382"/>
      <c r="M36" s="382"/>
      <c r="N36" s="383"/>
      <c r="O36" s="86" t="str">
        <f t="shared" si="4"/>
        <v>I178</v>
      </c>
      <c r="P36" s="381" t="str">
        <f t="shared" si="5"/>
        <v>I311</v>
      </c>
      <c r="Q36" s="383" t="str">
        <f t="shared" si="6"/>
        <v>I178</v>
      </c>
      <c r="S36" s="85">
        <v>11</v>
      </c>
      <c r="T36" s="379" t="s">
        <v>1501</v>
      </c>
      <c r="U36" s="402"/>
      <c r="V36" s="402"/>
      <c r="W36" s="380"/>
      <c r="X36" s="80" t="s">
        <v>1634</v>
      </c>
      <c r="Y36" s="80" t="s">
        <v>1767</v>
      </c>
    </row>
    <row r="37" spans="2:25" ht="22.5" customHeight="1">
      <c r="B37" s="81">
        <v>12</v>
      </c>
      <c r="C37" s="381" t="str">
        <f t="shared" si="0"/>
        <v>I31</v>
      </c>
      <c r="D37" s="382"/>
      <c r="E37" s="382"/>
      <c r="F37" s="383"/>
      <c r="G37" s="86" t="str">
        <f t="shared" si="1"/>
        <v>I164</v>
      </c>
      <c r="H37" s="86" t="str">
        <f t="shared" si="2"/>
        <v>I297</v>
      </c>
      <c r="J37" s="81">
        <v>27</v>
      </c>
      <c r="K37" s="381" t="str">
        <f t="shared" si="3"/>
        <v>I46</v>
      </c>
      <c r="L37" s="382"/>
      <c r="M37" s="382"/>
      <c r="N37" s="383"/>
      <c r="O37" s="86" t="str">
        <f t="shared" si="4"/>
        <v>I179</v>
      </c>
      <c r="P37" s="381" t="str">
        <f t="shared" si="5"/>
        <v>I312</v>
      </c>
      <c r="Q37" s="383" t="str">
        <f t="shared" si="6"/>
        <v>I179</v>
      </c>
      <c r="S37" s="85">
        <v>12</v>
      </c>
      <c r="T37" s="379" t="s">
        <v>1502</v>
      </c>
      <c r="U37" s="402"/>
      <c r="V37" s="402"/>
      <c r="W37" s="380"/>
      <c r="X37" s="80" t="s">
        <v>1635</v>
      </c>
      <c r="Y37" s="80" t="s">
        <v>1768</v>
      </c>
    </row>
    <row r="38" spans="2:25" ht="22.5" customHeight="1">
      <c r="B38" s="81">
        <v>13</v>
      </c>
      <c r="C38" s="381" t="str">
        <f t="shared" si="0"/>
        <v>I32</v>
      </c>
      <c r="D38" s="382"/>
      <c r="E38" s="382"/>
      <c r="F38" s="383"/>
      <c r="G38" s="86" t="str">
        <f t="shared" si="1"/>
        <v>I165</v>
      </c>
      <c r="H38" s="86" t="str">
        <f t="shared" si="2"/>
        <v>I298</v>
      </c>
      <c r="J38" s="81">
        <v>28</v>
      </c>
      <c r="K38" s="381" t="str">
        <f t="shared" si="3"/>
        <v>I47</v>
      </c>
      <c r="L38" s="382"/>
      <c r="M38" s="382"/>
      <c r="N38" s="383"/>
      <c r="O38" s="86" t="str">
        <f t="shared" si="4"/>
        <v>I180</v>
      </c>
      <c r="P38" s="381" t="str">
        <f t="shared" si="5"/>
        <v>I313</v>
      </c>
      <c r="Q38" s="383" t="str">
        <f t="shared" si="6"/>
        <v>I180</v>
      </c>
      <c r="S38" s="85">
        <v>13</v>
      </c>
      <c r="T38" s="379" t="s">
        <v>1503</v>
      </c>
      <c r="U38" s="402"/>
      <c r="V38" s="402"/>
      <c r="W38" s="380"/>
      <c r="X38" s="80" t="s">
        <v>1636</v>
      </c>
      <c r="Y38" s="80" t="s">
        <v>1769</v>
      </c>
    </row>
    <row r="39" spans="2:25" ht="22.5" customHeight="1">
      <c r="B39" s="81">
        <v>14</v>
      </c>
      <c r="C39" s="381" t="str">
        <f t="shared" si="0"/>
        <v>I33</v>
      </c>
      <c r="D39" s="382"/>
      <c r="E39" s="382"/>
      <c r="F39" s="383"/>
      <c r="G39" s="86" t="str">
        <f t="shared" si="1"/>
        <v>I166</v>
      </c>
      <c r="H39" s="86" t="str">
        <f t="shared" si="2"/>
        <v>I299</v>
      </c>
      <c r="J39" s="81">
        <v>29</v>
      </c>
      <c r="K39" s="381" t="str">
        <f t="shared" si="3"/>
        <v>I48</v>
      </c>
      <c r="L39" s="382"/>
      <c r="M39" s="382"/>
      <c r="N39" s="383"/>
      <c r="O39" s="86" t="str">
        <f t="shared" si="4"/>
        <v>I181</v>
      </c>
      <c r="P39" s="381" t="str">
        <f t="shared" si="5"/>
        <v>I314</v>
      </c>
      <c r="Q39" s="383" t="str">
        <f t="shared" si="6"/>
        <v>I181</v>
      </c>
      <c r="S39" s="85">
        <v>14</v>
      </c>
      <c r="T39" s="379" t="s">
        <v>1504</v>
      </c>
      <c r="U39" s="402"/>
      <c r="V39" s="402"/>
      <c r="W39" s="380"/>
      <c r="X39" s="80" t="s">
        <v>1637</v>
      </c>
      <c r="Y39" s="80" t="s">
        <v>1770</v>
      </c>
    </row>
    <row r="40" spans="2:25" ht="22.5" customHeight="1">
      <c r="B40" s="81">
        <v>15</v>
      </c>
      <c r="C40" s="381" t="str">
        <f t="shared" si="0"/>
        <v>I34</v>
      </c>
      <c r="D40" s="382"/>
      <c r="E40" s="382"/>
      <c r="F40" s="383"/>
      <c r="G40" s="86" t="str">
        <f t="shared" si="1"/>
        <v>I167</v>
      </c>
      <c r="H40" s="86" t="str">
        <f t="shared" si="2"/>
        <v>I300</v>
      </c>
      <c r="J40" s="81">
        <v>30</v>
      </c>
      <c r="K40" s="381" t="str">
        <f t="shared" si="3"/>
        <v>I49</v>
      </c>
      <c r="L40" s="382"/>
      <c r="M40" s="382"/>
      <c r="N40" s="383"/>
      <c r="O40" s="86" t="str">
        <f t="shared" si="4"/>
        <v>I182</v>
      </c>
      <c r="P40" s="381" t="str">
        <f t="shared" si="5"/>
        <v>I315</v>
      </c>
      <c r="Q40" s="383" t="str">
        <f t="shared" si="6"/>
        <v>I182</v>
      </c>
      <c r="S40" s="85">
        <v>15</v>
      </c>
      <c r="T40" s="379" t="s">
        <v>1505</v>
      </c>
      <c r="U40" s="402"/>
      <c r="V40" s="402"/>
      <c r="W40" s="380"/>
      <c r="X40" s="80" t="s">
        <v>1638</v>
      </c>
      <c r="Y40" s="80" t="s">
        <v>1771</v>
      </c>
    </row>
    <row r="41" spans="19:25" ht="22.5" customHeight="1">
      <c r="S41" s="85">
        <v>16</v>
      </c>
      <c r="T41" s="379" t="s">
        <v>1506</v>
      </c>
      <c r="U41" s="402"/>
      <c r="V41" s="402"/>
      <c r="W41" s="380"/>
      <c r="X41" s="80" t="s">
        <v>1639</v>
      </c>
      <c r="Y41" s="80" t="s">
        <v>1772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1507</v>
      </c>
      <c r="U42" s="402"/>
      <c r="V42" s="402"/>
      <c r="W42" s="380"/>
      <c r="X42" s="80" t="s">
        <v>1640</v>
      </c>
      <c r="Y42" s="80" t="s">
        <v>1773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1508</v>
      </c>
      <c r="U43" s="402"/>
      <c r="V43" s="402"/>
      <c r="W43" s="380"/>
      <c r="X43" s="80" t="s">
        <v>1641</v>
      </c>
      <c r="Y43" s="80" t="s">
        <v>1774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1509</v>
      </c>
      <c r="U44" s="402"/>
      <c r="V44" s="402"/>
      <c r="W44" s="380"/>
      <c r="X44" s="80" t="s">
        <v>1642</v>
      </c>
      <c r="Y44" s="80" t="s">
        <v>1775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1510</v>
      </c>
      <c r="U45" s="402"/>
      <c r="V45" s="402"/>
      <c r="W45" s="380"/>
      <c r="X45" s="80" t="s">
        <v>1643</v>
      </c>
      <c r="Y45" s="80" t="s">
        <v>1776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1511</v>
      </c>
      <c r="U46" s="402"/>
      <c r="V46" s="402"/>
      <c r="W46" s="380"/>
      <c r="X46" s="80" t="s">
        <v>1644</v>
      </c>
      <c r="Y46" s="80" t="s">
        <v>1777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1512</v>
      </c>
      <c r="U47" s="402"/>
      <c r="V47" s="402"/>
      <c r="W47" s="380"/>
      <c r="X47" s="80" t="s">
        <v>1645</v>
      </c>
      <c r="Y47" s="80" t="s">
        <v>1778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1513</v>
      </c>
      <c r="U48" s="402"/>
      <c r="V48" s="402"/>
      <c r="W48" s="380"/>
      <c r="X48" s="80" t="s">
        <v>1646</v>
      </c>
      <c r="Y48" s="80" t="s">
        <v>1779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1514</v>
      </c>
      <c r="U49" s="402"/>
      <c r="V49" s="402"/>
      <c r="W49" s="380"/>
      <c r="X49" s="80" t="s">
        <v>1647</v>
      </c>
      <c r="Y49" s="80" t="s">
        <v>1780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1515</v>
      </c>
      <c r="U50" s="402"/>
      <c r="V50" s="402"/>
      <c r="W50" s="380"/>
      <c r="X50" s="80" t="s">
        <v>1648</v>
      </c>
      <c r="Y50" s="80" t="s">
        <v>1781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1516</v>
      </c>
      <c r="U51" s="402"/>
      <c r="V51" s="402"/>
      <c r="W51" s="380"/>
      <c r="X51" s="80" t="s">
        <v>1649</v>
      </c>
      <c r="Y51" s="80" t="s">
        <v>1782</v>
      </c>
    </row>
    <row r="52" spans="19:25" ht="22.5" customHeight="1">
      <c r="S52" s="85">
        <v>27</v>
      </c>
      <c r="T52" s="379" t="s">
        <v>1517</v>
      </c>
      <c r="U52" s="402"/>
      <c r="V52" s="402"/>
      <c r="W52" s="380"/>
      <c r="X52" s="80" t="s">
        <v>1650</v>
      </c>
      <c r="Y52" s="80" t="s">
        <v>1783</v>
      </c>
    </row>
    <row r="53" spans="19:25" ht="22.5" customHeight="1">
      <c r="S53" s="85">
        <v>28</v>
      </c>
      <c r="T53" s="379" t="s">
        <v>1518</v>
      </c>
      <c r="U53" s="402"/>
      <c r="V53" s="402"/>
      <c r="W53" s="380"/>
      <c r="X53" s="80" t="s">
        <v>1651</v>
      </c>
      <c r="Y53" s="80" t="s">
        <v>1784</v>
      </c>
    </row>
    <row r="54" spans="19:25" ht="22.5" customHeight="1">
      <c r="S54" s="85">
        <v>29</v>
      </c>
      <c r="T54" s="379" t="s">
        <v>1519</v>
      </c>
      <c r="U54" s="402"/>
      <c r="V54" s="402"/>
      <c r="W54" s="380"/>
      <c r="X54" s="80" t="s">
        <v>1652</v>
      </c>
      <c r="Y54" s="80" t="s">
        <v>1785</v>
      </c>
    </row>
    <row r="55" spans="19:25" ht="22.5" customHeight="1">
      <c r="S55" s="85">
        <v>30</v>
      </c>
      <c r="T55" s="379" t="s">
        <v>1520</v>
      </c>
      <c r="U55" s="402"/>
      <c r="V55" s="402"/>
      <c r="W55" s="380"/>
      <c r="X55" s="80" t="s">
        <v>1653</v>
      </c>
      <c r="Y55" s="80" t="s">
        <v>1786</v>
      </c>
    </row>
    <row r="56" spans="4:25" ht="22.5" customHeight="1">
      <c r="D56" s="11"/>
      <c r="E56" s="11"/>
      <c r="F56" s="11"/>
      <c r="S56" s="85">
        <v>31</v>
      </c>
      <c r="T56" s="379" t="s">
        <v>1521</v>
      </c>
      <c r="U56" s="402"/>
      <c r="V56" s="402"/>
      <c r="W56" s="380"/>
      <c r="X56" s="80" t="s">
        <v>1654</v>
      </c>
      <c r="Y56" s="80" t="s">
        <v>1787</v>
      </c>
    </row>
    <row r="57" spans="4:25" ht="22.5" customHeight="1">
      <c r="D57" s="11"/>
      <c r="E57" s="11"/>
      <c r="F57" s="11"/>
      <c r="S57" s="85">
        <v>32</v>
      </c>
      <c r="T57" s="379" t="s">
        <v>1522</v>
      </c>
      <c r="U57" s="402"/>
      <c r="V57" s="402"/>
      <c r="W57" s="380"/>
      <c r="X57" s="80" t="s">
        <v>1655</v>
      </c>
      <c r="Y57" s="80" t="s">
        <v>1788</v>
      </c>
    </row>
    <row r="58" spans="19:25" ht="22.5" customHeight="1">
      <c r="S58" s="85">
        <v>33</v>
      </c>
      <c r="T58" s="379" t="s">
        <v>1523</v>
      </c>
      <c r="U58" s="402"/>
      <c r="V58" s="402"/>
      <c r="W58" s="380"/>
      <c r="X58" s="80" t="s">
        <v>1656</v>
      </c>
      <c r="Y58" s="80" t="s">
        <v>1789</v>
      </c>
    </row>
    <row r="59" spans="19:25" ht="22.5" customHeight="1">
      <c r="S59" s="85">
        <v>34</v>
      </c>
      <c r="T59" s="379" t="s">
        <v>1524</v>
      </c>
      <c r="U59" s="402"/>
      <c r="V59" s="402"/>
      <c r="W59" s="380"/>
      <c r="X59" s="80" t="s">
        <v>1657</v>
      </c>
      <c r="Y59" s="80" t="s">
        <v>1790</v>
      </c>
    </row>
    <row r="60" spans="19:25" ht="22.5" customHeight="1">
      <c r="S60" s="85">
        <v>35</v>
      </c>
      <c r="T60" s="379" t="s">
        <v>1525</v>
      </c>
      <c r="U60" s="402"/>
      <c r="V60" s="402"/>
      <c r="W60" s="380"/>
      <c r="X60" s="80" t="s">
        <v>1658</v>
      </c>
      <c r="Y60" s="80" t="s">
        <v>1791</v>
      </c>
    </row>
    <row r="61" spans="19:25" ht="22.5" customHeight="1">
      <c r="S61" s="85">
        <v>36</v>
      </c>
      <c r="T61" s="379" t="s">
        <v>1526</v>
      </c>
      <c r="U61" s="402"/>
      <c r="V61" s="402"/>
      <c r="W61" s="380"/>
      <c r="X61" s="80" t="s">
        <v>1659</v>
      </c>
      <c r="Y61" s="80" t="s">
        <v>1792</v>
      </c>
    </row>
    <row r="62" spans="19:25" ht="22.5" customHeight="1">
      <c r="S62" s="85">
        <v>37</v>
      </c>
      <c r="T62" s="379" t="s">
        <v>1527</v>
      </c>
      <c r="U62" s="402"/>
      <c r="V62" s="402"/>
      <c r="W62" s="380"/>
      <c r="X62" s="80" t="s">
        <v>1660</v>
      </c>
      <c r="Y62" s="80" t="s">
        <v>1793</v>
      </c>
    </row>
    <row r="63" spans="19:25" ht="22.5" customHeight="1">
      <c r="S63" s="85">
        <v>38</v>
      </c>
      <c r="T63" s="379" t="s">
        <v>1528</v>
      </c>
      <c r="U63" s="402"/>
      <c r="V63" s="402"/>
      <c r="W63" s="380"/>
      <c r="X63" s="80" t="s">
        <v>1661</v>
      </c>
      <c r="Y63" s="80" t="s">
        <v>1794</v>
      </c>
    </row>
    <row r="64" spans="19:25" ht="22.5" customHeight="1">
      <c r="S64" s="85">
        <v>39</v>
      </c>
      <c r="T64" s="379" t="s">
        <v>1529</v>
      </c>
      <c r="U64" s="402"/>
      <c r="V64" s="402"/>
      <c r="W64" s="380"/>
      <c r="X64" s="80" t="s">
        <v>1662</v>
      </c>
      <c r="Y64" s="80" t="s">
        <v>1795</v>
      </c>
    </row>
    <row r="65" spans="19:25" ht="22.5" customHeight="1">
      <c r="S65" s="85">
        <v>40</v>
      </c>
      <c r="T65" s="379" t="s">
        <v>1530</v>
      </c>
      <c r="U65" s="402"/>
      <c r="V65" s="402"/>
      <c r="W65" s="380"/>
      <c r="X65" s="80" t="s">
        <v>1663</v>
      </c>
      <c r="Y65" s="80" t="s">
        <v>1796</v>
      </c>
    </row>
    <row r="66" spans="19:25" ht="22.5" customHeight="1">
      <c r="S66" s="85">
        <v>41</v>
      </c>
      <c r="T66" s="379" t="s">
        <v>1531</v>
      </c>
      <c r="U66" s="402"/>
      <c r="V66" s="402"/>
      <c r="W66" s="380"/>
      <c r="X66" s="80" t="s">
        <v>1664</v>
      </c>
      <c r="Y66" s="80" t="s">
        <v>1797</v>
      </c>
    </row>
    <row r="67" spans="19:25" ht="22.5" customHeight="1">
      <c r="S67" s="85">
        <v>42</v>
      </c>
      <c r="T67" s="379" t="s">
        <v>1532</v>
      </c>
      <c r="U67" s="402"/>
      <c r="V67" s="402"/>
      <c r="W67" s="380"/>
      <c r="X67" s="80" t="s">
        <v>1665</v>
      </c>
      <c r="Y67" s="80" t="s">
        <v>1798</v>
      </c>
    </row>
    <row r="68" spans="19:25" ht="22.5" customHeight="1">
      <c r="S68" s="85">
        <v>43</v>
      </c>
      <c r="T68" s="379" t="s">
        <v>1533</v>
      </c>
      <c r="U68" s="402"/>
      <c r="V68" s="402"/>
      <c r="W68" s="380"/>
      <c r="X68" s="80" t="s">
        <v>1666</v>
      </c>
      <c r="Y68" s="80" t="s">
        <v>1799</v>
      </c>
    </row>
    <row r="69" spans="19:25" ht="22.5" customHeight="1">
      <c r="S69" s="85">
        <v>44</v>
      </c>
      <c r="T69" s="379" t="s">
        <v>1534</v>
      </c>
      <c r="U69" s="402"/>
      <c r="V69" s="402"/>
      <c r="W69" s="380"/>
      <c r="X69" s="80" t="s">
        <v>1667</v>
      </c>
      <c r="Y69" s="80" t="s">
        <v>1800</v>
      </c>
    </row>
    <row r="70" spans="19:25" ht="22.5" customHeight="1">
      <c r="S70" s="85">
        <v>45</v>
      </c>
      <c r="T70" s="379" t="s">
        <v>1535</v>
      </c>
      <c r="U70" s="402"/>
      <c r="V70" s="402"/>
      <c r="W70" s="380"/>
      <c r="X70" s="80" t="s">
        <v>1668</v>
      </c>
      <c r="Y70" s="80" t="s">
        <v>1801</v>
      </c>
    </row>
    <row r="71" spans="19:25" ht="22.5" customHeight="1">
      <c r="S71" s="85">
        <v>46</v>
      </c>
      <c r="T71" s="379" t="s">
        <v>1536</v>
      </c>
      <c r="U71" s="402"/>
      <c r="V71" s="402"/>
      <c r="W71" s="380"/>
      <c r="X71" s="80" t="s">
        <v>1669</v>
      </c>
      <c r="Y71" s="80" t="s">
        <v>1802</v>
      </c>
    </row>
    <row r="72" spans="19:25" ht="22.5" customHeight="1">
      <c r="S72" s="85">
        <v>47</v>
      </c>
      <c r="T72" s="379" t="s">
        <v>1537</v>
      </c>
      <c r="U72" s="402"/>
      <c r="V72" s="402"/>
      <c r="W72" s="380"/>
      <c r="X72" s="80" t="s">
        <v>1670</v>
      </c>
      <c r="Y72" s="80" t="s">
        <v>1803</v>
      </c>
    </row>
    <row r="73" spans="19:25" ht="22.5" customHeight="1">
      <c r="S73" s="85">
        <v>48</v>
      </c>
      <c r="T73" s="379" t="s">
        <v>1538</v>
      </c>
      <c r="U73" s="402"/>
      <c r="V73" s="402"/>
      <c r="W73" s="380"/>
      <c r="X73" s="80" t="s">
        <v>1671</v>
      </c>
      <c r="Y73" s="80" t="s">
        <v>1804</v>
      </c>
    </row>
    <row r="74" spans="19:25" ht="22.5" customHeight="1">
      <c r="S74" s="85">
        <v>49</v>
      </c>
      <c r="T74" s="379" t="s">
        <v>1539</v>
      </c>
      <c r="U74" s="402"/>
      <c r="V74" s="402"/>
      <c r="W74" s="380"/>
      <c r="X74" s="80" t="s">
        <v>1672</v>
      </c>
      <c r="Y74" s="80" t="s">
        <v>1805</v>
      </c>
    </row>
    <row r="75" spans="19:25" ht="22.5" customHeight="1">
      <c r="S75" s="85">
        <v>50</v>
      </c>
      <c r="T75" s="379" t="s">
        <v>1540</v>
      </c>
      <c r="U75" s="402"/>
      <c r="V75" s="402"/>
      <c r="W75" s="380"/>
      <c r="X75" s="80" t="s">
        <v>1673</v>
      </c>
      <c r="Y75" s="80" t="s">
        <v>1806</v>
      </c>
    </row>
    <row r="76" spans="19:25" ht="22.5" customHeight="1">
      <c r="S76" s="85">
        <v>51</v>
      </c>
      <c r="T76" s="379" t="s">
        <v>1541</v>
      </c>
      <c r="U76" s="402"/>
      <c r="V76" s="402"/>
      <c r="W76" s="380"/>
      <c r="X76" s="80" t="s">
        <v>1674</v>
      </c>
      <c r="Y76" s="80" t="s">
        <v>1807</v>
      </c>
    </row>
    <row r="77" spans="19:25" ht="22.5" customHeight="1">
      <c r="S77" s="85">
        <v>52</v>
      </c>
      <c r="T77" s="379" t="s">
        <v>1542</v>
      </c>
      <c r="U77" s="402"/>
      <c r="V77" s="402"/>
      <c r="W77" s="380"/>
      <c r="X77" s="80" t="s">
        <v>1675</v>
      </c>
      <c r="Y77" s="80" t="s">
        <v>1808</v>
      </c>
    </row>
    <row r="78" spans="19:25" ht="22.5" customHeight="1">
      <c r="S78" s="85">
        <v>53</v>
      </c>
      <c r="T78" s="379" t="s">
        <v>1543</v>
      </c>
      <c r="U78" s="402"/>
      <c r="V78" s="402"/>
      <c r="W78" s="380"/>
      <c r="X78" s="80" t="s">
        <v>1676</v>
      </c>
      <c r="Y78" s="80" t="s">
        <v>1809</v>
      </c>
    </row>
    <row r="79" spans="19:25" ht="22.5" customHeight="1">
      <c r="S79" s="85">
        <v>54</v>
      </c>
      <c r="T79" s="379" t="s">
        <v>1544</v>
      </c>
      <c r="U79" s="402"/>
      <c r="V79" s="402"/>
      <c r="W79" s="380"/>
      <c r="X79" s="80" t="s">
        <v>1677</v>
      </c>
      <c r="Y79" s="80" t="s">
        <v>1810</v>
      </c>
    </row>
    <row r="80" spans="19:25" ht="22.5" customHeight="1">
      <c r="S80" s="85">
        <v>55</v>
      </c>
      <c r="T80" s="379" t="s">
        <v>1545</v>
      </c>
      <c r="U80" s="402"/>
      <c r="V80" s="402"/>
      <c r="W80" s="380"/>
      <c r="X80" s="80" t="s">
        <v>1678</v>
      </c>
      <c r="Y80" s="80" t="s">
        <v>1811</v>
      </c>
    </row>
    <row r="81" spans="19:25" ht="22.5" customHeight="1">
      <c r="S81" s="85">
        <v>56</v>
      </c>
      <c r="T81" s="379" t="s">
        <v>1546</v>
      </c>
      <c r="U81" s="402"/>
      <c r="V81" s="402"/>
      <c r="W81" s="380"/>
      <c r="X81" s="80" t="s">
        <v>1679</v>
      </c>
      <c r="Y81" s="80" t="s">
        <v>1812</v>
      </c>
    </row>
    <row r="82" spans="19:25" ht="22.5" customHeight="1">
      <c r="S82" s="85">
        <v>57</v>
      </c>
      <c r="T82" s="379" t="s">
        <v>1547</v>
      </c>
      <c r="U82" s="402"/>
      <c r="V82" s="402"/>
      <c r="W82" s="380"/>
      <c r="X82" s="80" t="s">
        <v>1680</v>
      </c>
      <c r="Y82" s="80" t="s">
        <v>1813</v>
      </c>
    </row>
    <row r="83" spans="19:25" ht="22.5" customHeight="1">
      <c r="S83" s="85">
        <v>58</v>
      </c>
      <c r="T83" s="379" t="s">
        <v>1548</v>
      </c>
      <c r="U83" s="402"/>
      <c r="V83" s="402"/>
      <c r="W83" s="380"/>
      <c r="X83" s="80" t="s">
        <v>1681</v>
      </c>
      <c r="Y83" s="80" t="s">
        <v>1814</v>
      </c>
    </row>
    <row r="84" spans="19:25" ht="22.5" customHeight="1">
      <c r="S84" s="85">
        <v>59</v>
      </c>
      <c r="T84" s="379" t="s">
        <v>1549</v>
      </c>
      <c r="U84" s="402"/>
      <c r="V84" s="402"/>
      <c r="W84" s="380"/>
      <c r="X84" s="80" t="s">
        <v>1682</v>
      </c>
      <c r="Y84" s="80" t="s">
        <v>1815</v>
      </c>
    </row>
    <row r="85" spans="19:25" ht="22.5" customHeight="1">
      <c r="S85" s="85">
        <v>60</v>
      </c>
      <c r="T85" s="379" t="s">
        <v>1550</v>
      </c>
      <c r="U85" s="402"/>
      <c r="V85" s="402"/>
      <c r="W85" s="380"/>
      <c r="X85" s="80" t="s">
        <v>1683</v>
      </c>
      <c r="Y85" s="80" t="s">
        <v>1816</v>
      </c>
    </row>
    <row r="86" spans="19:25" ht="22.5" customHeight="1">
      <c r="S86" s="85">
        <v>61</v>
      </c>
      <c r="T86" s="379" t="s">
        <v>1551</v>
      </c>
      <c r="U86" s="402"/>
      <c r="V86" s="402"/>
      <c r="W86" s="380"/>
      <c r="X86" s="80" t="s">
        <v>1684</v>
      </c>
      <c r="Y86" s="80" t="s">
        <v>1817</v>
      </c>
    </row>
    <row r="87" spans="19:25" ht="22.5" customHeight="1">
      <c r="S87" s="85">
        <v>62</v>
      </c>
      <c r="T87" s="379" t="s">
        <v>1552</v>
      </c>
      <c r="U87" s="402"/>
      <c r="V87" s="402"/>
      <c r="W87" s="380"/>
      <c r="X87" s="80" t="s">
        <v>1685</v>
      </c>
      <c r="Y87" s="80" t="s">
        <v>1818</v>
      </c>
    </row>
    <row r="88" spans="19:25" ht="22.5" customHeight="1">
      <c r="S88" s="85">
        <v>63</v>
      </c>
      <c r="T88" s="379" t="s">
        <v>1553</v>
      </c>
      <c r="U88" s="402"/>
      <c r="V88" s="402"/>
      <c r="W88" s="380"/>
      <c r="X88" s="80" t="s">
        <v>1686</v>
      </c>
      <c r="Y88" s="80" t="s">
        <v>1819</v>
      </c>
    </row>
    <row r="89" spans="19:25" ht="22.5" customHeight="1">
      <c r="S89" s="85">
        <v>64</v>
      </c>
      <c r="T89" s="379" t="s">
        <v>1554</v>
      </c>
      <c r="U89" s="402"/>
      <c r="V89" s="402"/>
      <c r="W89" s="380"/>
      <c r="X89" s="80" t="s">
        <v>1687</v>
      </c>
      <c r="Y89" s="80" t="s">
        <v>1820</v>
      </c>
    </row>
    <row r="90" spans="19:25" ht="22.5" customHeight="1">
      <c r="S90" s="85">
        <v>65</v>
      </c>
      <c r="T90" s="379" t="s">
        <v>1555</v>
      </c>
      <c r="U90" s="402"/>
      <c r="V90" s="402"/>
      <c r="W90" s="380"/>
      <c r="X90" s="80" t="s">
        <v>1688</v>
      </c>
      <c r="Y90" s="80" t="s">
        <v>1821</v>
      </c>
    </row>
    <row r="91" spans="19:25" ht="22.5" customHeight="1">
      <c r="S91" s="85">
        <v>66</v>
      </c>
      <c r="T91" s="379" t="s">
        <v>1556</v>
      </c>
      <c r="U91" s="402"/>
      <c r="V91" s="402"/>
      <c r="W91" s="380"/>
      <c r="X91" s="80" t="s">
        <v>1689</v>
      </c>
      <c r="Y91" s="80" t="s">
        <v>1822</v>
      </c>
    </row>
    <row r="92" spans="19:25" ht="22.5" customHeight="1">
      <c r="S92" s="85">
        <v>67</v>
      </c>
      <c r="T92" s="379" t="s">
        <v>1557</v>
      </c>
      <c r="U92" s="402"/>
      <c r="V92" s="402"/>
      <c r="W92" s="380"/>
      <c r="X92" s="80" t="s">
        <v>1690</v>
      </c>
      <c r="Y92" s="80" t="s">
        <v>1823</v>
      </c>
    </row>
    <row r="93" spans="19:25" ht="22.5" customHeight="1">
      <c r="S93" s="85">
        <v>68</v>
      </c>
      <c r="T93" s="379" t="s">
        <v>1558</v>
      </c>
      <c r="U93" s="402"/>
      <c r="V93" s="402"/>
      <c r="W93" s="380"/>
      <c r="X93" s="80" t="s">
        <v>1691</v>
      </c>
      <c r="Y93" s="80" t="s">
        <v>1824</v>
      </c>
    </row>
    <row r="94" spans="19:25" ht="22.5" customHeight="1">
      <c r="S94" s="85">
        <v>69</v>
      </c>
      <c r="T94" s="379" t="s">
        <v>1559</v>
      </c>
      <c r="U94" s="402"/>
      <c r="V94" s="402"/>
      <c r="W94" s="380"/>
      <c r="X94" s="80" t="s">
        <v>1692</v>
      </c>
      <c r="Y94" s="80" t="s">
        <v>1825</v>
      </c>
    </row>
    <row r="95" spans="19:25" ht="22.5" customHeight="1">
      <c r="S95" s="85">
        <v>70</v>
      </c>
      <c r="T95" s="379" t="s">
        <v>1560</v>
      </c>
      <c r="U95" s="402"/>
      <c r="V95" s="402"/>
      <c r="W95" s="380"/>
      <c r="X95" s="80" t="s">
        <v>1693</v>
      </c>
      <c r="Y95" s="80" t="s">
        <v>1826</v>
      </c>
    </row>
    <row r="96" spans="19:25" ht="22.5" customHeight="1">
      <c r="S96" s="85">
        <v>71</v>
      </c>
      <c r="T96" s="379" t="s">
        <v>1561</v>
      </c>
      <c r="U96" s="402"/>
      <c r="V96" s="402"/>
      <c r="W96" s="380"/>
      <c r="X96" s="80" t="s">
        <v>1694</v>
      </c>
      <c r="Y96" s="80" t="s">
        <v>1827</v>
      </c>
    </row>
    <row r="97" spans="19:25" ht="22.5" customHeight="1">
      <c r="S97" s="85">
        <v>72</v>
      </c>
      <c r="T97" s="379" t="s">
        <v>1562</v>
      </c>
      <c r="U97" s="402"/>
      <c r="V97" s="402"/>
      <c r="W97" s="380"/>
      <c r="X97" s="80" t="s">
        <v>1695</v>
      </c>
      <c r="Y97" s="80" t="s">
        <v>1828</v>
      </c>
    </row>
    <row r="98" spans="19:25" ht="22.5" customHeight="1">
      <c r="S98" s="85">
        <v>73</v>
      </c>
      <c r="T98" s="379" t="s">
        <v>1563</v>
      </c>
      <c r="U98" s="402"/>
      <c r="V98" s="402"/>
      <c r="W98" s="380"/>
      <c r="X98" s="80" t="s">
        <v>1696</v>
      </c>
      <c r="Y98" s="80" t="s">
        <v>1829</v>
      </c>
    </row>
    <row r="99" spans="19:25" ht="22.5" customHeight="1">
      <c r="S99" s="85">
        <v>74</v>
      </c>
      <c r="T99" s="379" t="s">
        <v>1564</v>
      </c>
      <c r="U99" s="402"/>
      <c r="V99" s="402"/>
      <c r="W99" s="380"/>
      <c r="X99" s="80" t="s">
        <v>1697</v>
      </c>
      <c r="Y99" s="80" t="s">
        <v>1830</v>
      </c>
    </row>
    <row r="100" spans="19:25" ht="22.5" customHeight="1">
      <c r="S100" s="85">
        <v>75</v>
      </c>
      <c r="T100" s="379" t="s">
        <v>1565</v>
      </c>
      <c r="U100" s="402"/>
      <c r="V100" s="402"/>
      <c r="W100" s="380"/>
      <c r="X100" s="80" t="s">
        <v>1698</v>
      </c>
      <c r="Y100" s="80" t="s">
        <v>1831</v>
      </c>
    </row>
    <row r="101" spans="19:25" ht="22.5" customHeight="1">
      <c r="S101" s="85">
        <v>76</v>
      </c>
      <c r="T101" s="379" t="s">
        <v>1566</v>
      </c>
      <c r="U101" s="402"/>
      <c r="V101" s="402"/>
      <c r="W101" s="380"/>
      <c r="X101" s="80" t="s">
        <v>1699</v>
      </c>
      <c r="Y101" s="80" t="s">
        <v>1832</v>
      </c>
    </row>
    <row r="102" spans="19:25" ht="22.5" customHeight="1">
      <c r="S102" s="85">
        <v>77</v>
      </c>
      <c r="T102" s="379" t="s">
        <v>1567</v>
      </c>
      <c r="U102" s="402"/>
      <c r="V102" s="402"/>
      <c r="W102" s="380"/>
      <c r="X102" s="80" t="s">
        <v>1700</v>
      </c>
      <c r="Y102" s="80" t="s">
        <v>1833</v>
      </c>
    </row>
    <row r="103" spans="19:25" ht="22.5" customHeight="1">
      <c r="S103" s="85">
        <v>78</v>
      </c>
      <c r="T103" s="379" t="s">
        <v>1568</v>
      </c>
      <c r="U103" s="402"/>
      <c r="V103" s="402"/>
      <c r="W103" s="380"/>
      <c r="X103" s="80" t="s">
        <v>1701</v>
      </c>
      <c r="Y103" s="80" t="s">
        <v>1834</v>
      </c>
    </row>
    <row r="104" spans="19:25" ht="22.5" customHeight="1">
      <c r="S104" s="85">
        <v>79</v>
      </c>
      <c r="T104" s="379" t="s">
        <v>1569</v>
      </c>
      <c r="U104" s="402"/>
      <c r="V104" s="402"/>
      <c r="W104" s="380"/>
      <c r="X104" s="80" t="s">
        <v>1702</v>
      </c>
      <c r="Y104" s="80" t="s">
        <v>1835</v>
      </c>
    </row>
    <row r="105" spans="19:25" ht="22.5" customHeight="1">
      <c r="S105" s="85">
        <v>80</v>
      </c>
      <c r="T105" s="379" t="s">
        <v>1570</v>
      </c>
      <c r="U105" s="402"/>
      <c r="V105" s="402"/>
      <c r="W105" s="380"/>
      <c r="X105" s="80" t="s">
        <v>1703</v>
      </c>
      <c r="Y105" s="80" t="s">
        <v>1836</v>
      </c>
    </row>
    <row r="106" spans="19:25" ht="22.5" customHeight="1">
      <c r="S106" s="85">
        <v>81</v>
      </c>
      <c r="T106" s="379" t="s">
        <v>1571</v>
      </c>
      <c r="U106" s="402"/>
      <c r="V106" s="402"/>
      <c r="W106" s="380"/>
      <c r="X106" s="80" t="s">
        <v>1704</v>
      </c>
      <c r="Y106" s="80" t="s">
        <v>1837</v>
      </c>
    </row>
    <row r="107" spans="19:25" ht="22.5" customHeight="1">
      <c r="S107" s="85">
        <v>82</v>
      </c>
      <c r="T107" s="379" t="s">
        <v>1572</v>
      </c>
      <c r="U107" s="402"/>
      <c r="V107" s="402"/>
      <c r="W107" s="380"/>
      <c r="X107" s="80" t="s">
        <v>1705</v>
      </c>
      <c r="Y107" s="80" t="s">
        <v>1838</v>
      </c>
    </row>
    <row r="108" spans="19:25" ht="22.5" customHeight="1">
      <c r="S108" s="85">
        <v>83</v>
      </c>
      <c r="T108" s="379" t="s">
        <v>1573</v>
      </c>
      <c r="U108" s="402"/>
      <c r="V108" s="402"/>
      <c r="W108" s="380"/>
      <c r="X108" s="80" t="s">
        <v>1706</v>
      </c>
      <c r="Y108" s="80" t="s">
        <v>1839</v>
      </c>
    </row>
    <row r="109" spans="19:25" ht="22.5" customHeight="1">
      <c r="S109" s="85">
        <v>84</v>
      </c>
      <c r="T109" s="379" t="s">
        <v>1574</v>
      </c>
      <c r="U109" s="402"/>
      <c r="V109" s="402"/>
      <c r="W109" s="380"/>
      <c r="X109" s="80" t="s">
        <v>1707</v>
      </c>
      <c r="Y109" s="80" t="s">
        <v>1840</v>
      </c>
    </row>
    <row r="110" spans="19:25" ht="22.5" customHeight="1">
      <c r="S110" s="85">
        <v>85</v>
      </c>
      <c r="T110" s="379" t="s">
        <v>1575</v>
      </c>
      <c r="U110" s="402"/>
      <c r="V110" s="402"/>
      <c r="W110" s="380"/>
      <c r="X110" s="80" t="s">
        <v>1708</v>
      </c>
      <c r="Y110" s="80" t="s">
        <v>1841</v>
      </c>
    </row>
    <row r="111" spans="19:25" ht="22.5" customHeight="1">
      <c r="S111" s="85">
        <v>86</v>
      </c>
      <c r="T111" s="379" t="s">
        <v>1576</v>
      </c>
      <c r="U111" s="402"/>
      <c r="V111" s="402"/>
      <c r="W111" s="380"/>
      <c r="X111" s="80" t="s">
        <v>1709</v>
      </c>
      <c r="Y111" s="80" t="s">
        <v>1842</v>
      </c>
    </row>
    <row r="112" spans="19:25" ht="22.5" customHeight="1">
      <c r="S112" s="85">
        <v>87</v>
      </c>
      <c r="T112" s="379" t="s">
        <v>1577</v>
      </c>
      <c r="U112" s="402"/>
      <c r="V112" s="402"/>
      <c r="W112" s="380"/>
      <c r="X112" s="80" t="s">
        <v>1710</v>
      </c>
      <c r="Y112" s="80" t="s">
        <v>1843</v>
      </c>
    </row>
    <row r="113" spans="19:25" ht="22.5" customHeight="1">
      <c r="S113" s="85">
        <v>88</v>
      </c>
      <c r="T113" s="379" t="s">
        <v>1578</v>
      </c>
      <c r="U113" s="402"/>
      <c r="V113" s="402"/>
      <c r="W113" s="380"/>
      <c r="X113" s="80" t="s">
        <v>1711</v>
      </c>
      <c r="Y113" s="80" t="s">
        <v>1844</v>
      </c>
    </row>
    <row r="114" spans="19:25" ht="22.5" customHeight="1">
      <c r="S114" s="85">
        <v>89</v>
      </c>
      <c r="T114" s="379" t="s">
        <v>1579</v>
      </c>
      <c r="U114" s="402"/>
      <c r="V114" s="402"/>
      <c r="W114" s="380"/>
      <c r="X114" s="80" t="s">
        <v>1712</v>
      </c>
      <c r="Y114" s="80" t="s">
        <v>1845</v>
      </c>
    </row>
    <row r="115" spans="19:25" ht="22.5" customHeight="1">
      <c r="S115" s="85">
        <v>90</v>
      </c>
      <c r="T115" s="379" t="s">
        <v>1580</v>
      </c>
      <c r="U115" s="402"/>
      <c r="V115" s="402"/>
      <c r="W115" s="380"/>
      <c r="X115" s="80" t="s">
        <v>1713</v>
      </c>
      <c r="Y115" s="80" t="s">
        <v>1846</v>
      </c>
    </row>
    <row r="116" spans="19:25" ht="22.5" customHeight="1">
      <c r="S116" s="85">
        <v>91</v>
      </c>
      <c r="T116" s="379" t="s">
        <v>1581</v>
      </c>
      <c r="U116" s="402"/>
      <c r="V116" s="402"/>
      <c r="W116" s="380"/>
      <c r="X116" s="80" t="s">
        <v>1714</v>
      </c>
      <c r="Y116" s="80" t="s">
        <v>1847</v>
      </c>
    </row>
    <row r="117" spans="19:25" ht="22.5" customHeight="1">
      <c r="S117" s="85">
        <v>92</v>
      </c>
      <c r="T117" s="379" t="s">
        <v>1582</v>
      </c>
      <c r="U117" s="402"/>
      <c r="V117" s="402"/>
      <c r="W117" s="380"/>
      <c r="X117" s="80" t="s">
        <v>1715</v>
      </c>
      <c r="Y117" s="80" t="s">
        <v>1848</v>
      </c>
    </row>
    <row r="118" spans="19:25" ht="22.5" customHeight="1">
      <c r="S118" s="85">
        <v>93</v>
      </c>
      <c r="T118" s="379" t="s">
        <v>1583</v>
      </c>
      <c r="U118" s="402"/>
      <c r="V118" s="402"/>
      <c r="W118" s="380"/>
      <c r="X118" s="80" t="s">
        <v>1716</v>
      </c>
      <c r="Y118" s="80" t="s">
        <v>1849</v>
      </c>
    </row>
    <row r="119" spans="19:25" ht="22.5" customHeight="1">
      <c r="S119" s="85">
        <v>94</v>
      </c>
      <c r="T119" s="379" t="s">
        <v>1584</v>
      </c>
      <c r="U119" s="402"/>
      <c r="V119" s="402"/>
      <c r="W119" s="380"/>
      <c r="X119" s="80" t="s">
        <v>1717</v>
      </c>
      <c r="Y119" s="80" t="s">
        <v>1850</v>
      </c>
    </row>
    <row r="120" spans="19:25" ht="22.5" customHeight="1">
      <c r="S120" s="85">
        <v>95</v>
      </c>
      <c r="T120" s="379" t="s">
        <v>1585</v>
      </c>
      <c r="U120" s="402"/>
      <c r="V120" s="402"/>
      <c r="W120" s="380"/>
      <c r="X120" s="80" t="s">
        <v>1718</v>
      </c>
      <c r="Y120" s="80" t="s">
        <v>1851</v>
      </c>
    </row>
    <row r="121" spans="19:25" ht="22.5" customHeight="1">
      <c r="S121" s="85">
        <v>96</v>
      </c>
      <c r="T121" s="379" t="s">
        <v>1586</v>
      </c>
      <c r="U121" s="402"/>
      <c r="V121" s="402"/>
      <c r="W121" s="380"/>
      <c r="X121" s="80" t="s">
        <v>1719</v>
      </c>
      <c r="Y121" s="80" t="s">
        <v>1852</v>
      </c>
    </row>
    <row r="122" spans="19:25" ht="22.5" customHeight="1">
      <c r="S122" s="85">
        <v>97</v>
      </c>
      <c r="T122" s="379" t="s">
        <v>1587</v>
      </c>
      <c r="U122" s="402"/>
      <c r="V122" s="402"/>
      <c r="W122" s="380"/>
      <c r="X122" s="80" t="s">
        <v>1720</v>
      </c>
      <c r="Y122" s="80" t="s">
        <v>1853</v>
      </c>
    </row>
    <row r="123" spans="19:25" ht="22.5" customHeight="1">
      <c r="S123" s="85">
        <v>98</v>
      </c>
      <c r="T123" s="379" t="s">
        <v>1588</v>
      </c>
      <c r="U123" s="402"/>
      <c r="V123" s="402"/>
      <c r="W123" s="380"/>
      <c r="X123" s="80" t="s">
        <v>1721</v>
      </c>
      <c r="Y123" s="80" t="s">
        <v>1854</v>
      </c>
    </row>
    <row r="124" spans="19:25" ht="22.5" customHeight="1">
      <c r="S124" s="85">
        <v>99</v>
      </c>
      <c r="T124" s="379" t="s">
        <v>1589</v>
      </c>
      <c r="U124" s="402"/>
      <c r="V124" s="402"/>
      <c r="W124" s="380"/>
      <c r="X124" s="80" t="s">
        <v>1722</v>
      </c>
      <c r="Y124" s="80" t="s">
        <v>1855</v>
      </c>
    </row>
    <row r="125" spans="19:25" ht="22.5" customHeight="1">
      <c r="S125" s="85">
        <v>100</v>
      </c>
      <c r="T125" s="379" t="s">
        <v>1590</v>
      </c>
      <c r="U125" s="402"/>
      <c r="V125" s="402"/>
      <c r="W125" s="380"/>
      <c r="X125" s="80" t="s">
        <v>1723</v>
      </c>
      <c r="Y125" s="80" t="s">
        <v>1856</v>
      </c>
    </row>
    <row r="126" spans="19:25" ht="22.5" customHeight="1">
      <c r="S126" s="85">
        <v>101</v>
      </c>
      <c r="T126" s="379" t="s">
        <v>1591</v>
      </c>
      <c r="U126" s="402"/>
      <c r="V126" s="402"/>
      <c r="W126" s="380"/>
      <c r="X126" s="80" t="s">
        <v>1724</v>
      </c>
      <c r="Y126" s="80" t="s">
        <v>1857</v>
      </c>
    </row>
    <row r="127" spans="19:25" ht="22.5" customHeight="1">
      <c r="S127" s="85">
        <v>102</v>
      </c>
      <c r="T127" s="379" t="s">
        <v>1592</v>
      </c>
      <c r="U127" s="402"/>
      <c r="V127" s="402"/>
      <c r="W127" s="380"/>
      <c r="X127" s="80" t="s">
        <v>1725</v>
      </c>
      <c r="Y127" s="80" t="s">
        <v>1858</v>
      </c>
    </row>
    <row r="128" spans="19:25" ht="22.5" customHeight="1">
      <c r="S128" s="85">
        <v>103</v>
      </c>
      <c r="T128" s="379" t="s">
        <v>1593</v>
      </c>
      <c r="U128" s="402"/>
      <c r="V128" s="402"/>
      <c r="W128" s="380"/>
      <c r="X128" s="80" t="s">
        <v>1726</v>
      </c>
      <c r="Y128" s="80" t="s">
        <v>1859</v>
      </c>
    </row>
    <row r="129" spans="19:25" ht="22.5" customHeight="1">
      <c r="S129" s="85">
        <v>104</v>
      </c>
      <c r="T129" s="379" t="s">
        <v>1594</v>
      </c>
      <c r="U129" s="402"/>
      <c r="V129" s="402"/>
      <c r="W129" s="380"/>
      <c r="X129" s="80" t="s">
        <v>1727</v>
      </c>
      <c r="Y129" s="80" t="s">
        <v>1860</v>
      </c>
    </row>
    <row r="130" spans="19:25" ht="22.5" customHeight="1">
      <c r="S130" s="85">
        <v>105</v>
      </c>
      <c r="T130" s="379" t="s">
        <v>1595</v>
      </c>
      <c r="U130" s="402"/>
      <c r="V130" s="402"/>
      <c r="W130" s="380"/>
      <c r="X130" s="80" t="s">
        <v>1728</v>
      </c>
      <c r="Y130" s="80" t="s">
        <v>1861</v>
      </c>
    </row>
    <row r="131" spans="19:25" ht="22.5" customHeight="1">
      <c r="S131" s="85">
        <v>106</v>
      </c>
      <c r="T131" s="379" t="s">
        <v>1596</v>
      </c>
      <c r="U131" s="402"/>
      <c r="V131" s="402"/>
      <c r="W131" s="380"/>
      <c r="X131" s="80" t="s">
        <v>1729</v>
      </c>
      <c r="Y131" s="80" t="s">
        <v>1862</v>
      </c>
    </row>
    <row r="132" spans="19:25" ht="22.5" customHeight="1">
      <c r="S132" s="85">
        <v>107</v>
      </c>
      <c r="T132" s="379" t="s">
        <v>1597</v>
      </c>
      <c r="U132" s="402"/>
      <c r="V132" s="402"/>
      <c r="W132" s="380"/>
      <c r="X132" s="80" t="s">
        <v>1730</v>
      </c>
      <c r="Y132" s="80" t="s">
        <v>1863</v>
      </c>
    </row>
    <row r="133" spans="19:25" ht="22.5" customHeight="1">
      <c r="S133" s="85">
        <v>108</v>
      </c>
      <c r="T133" s="379" t="s">
        <v>1598</v>
      </c>
      <c r="U133" s="402"/>
      <c r="V133" s="402"/>
      <c r="W133" s="380"/>
      <c r="X133" s="80" t="s">
        <v>1731</v>
      </c>
      <c r="Y133" s="80" t="s">
        <v>1864</v>
      </c>
    </row>
    <row r="134" spans="19:25" ht="22.5" customHeight="1">
      <c r="S134" s="85">
        <v>109</v>
      </c>
      <c r="T134" s="379" t="s">
        <v>1599</v>
      </c>
      <c r="U134" s="402"/>
      <c r="V134" s="402"/>
      <c r="W134" s="380"/>
      <c r="X134" s="80" t="s">
        <v>1732</v>
      </c>
      <c r="Y134" s="80" t="s">
        <v>1865</v>
      </c>
    </row>
    <row r="135" spans="19:25" ht="22.5" customHeight="1">
      <c r="S135" s="85">
        <v>110</v>
      </c>
      <c r="T135" s="379" t="s">
        <v>1600</v>
      </c>
      <c r="U135" s="402"/>
      <c r="V135" s="402"/>
      <c r="W135" s="380"/>
      <c r="X135" s="80" t="s">
        <v>1733</v>
      </c>
      <c r="Y135" s="80" t="s">
        <v>1866</v>
      </c>
    </row>
    <row r="136" spans="19:25" ht="22.5" customHeight="1">
      <c r="S136" s="85">
        <v>111</v>
      </c>
      <c r="T136" s="379" t="s">
        <v>1601</v>
      </c>
      <c r="U136" s="402"/>
      <c r="V136" s="402"/>
      <c r="W136" s="380"/>
      <c r="X136" s="80" t="s">
        <v>1734</v>
      </c>
      <c r="Y136" s="80" t="s">
        <v>1867</v>
      </c>
    </row>
    <row r="137" spans="19:25" ht="22.5" customHeight="1">
      <c r="S137" s="85">
        <v>112</v>
      </c>
      <c r="T137" s="379" t="s">
        <v>1602</v>
      </c>
      <c r="U137" s="402"/>
      <c r="V137" s="402"/>
      <c r="W137" s="380"/>
      <c r="X137" s="80" t="s">
        <v>1735</v>
      </c>
      <c r="Y137" s="80" t="s">
        <v>1868</v>
      </c>
    </row>
    <row r="138" spans="19:25" ht="22.5" customHeight="1">
      <c r="S138" s="85">
        <v>113</v>
      </c>
      <c r="T138" s="379" t="s">
        <v>1603</v>
      </c>
      <c r="U138" s="402"/>
      <c r="V138" s="402"/>
      <c r="W138" s="380"/>
      <c r="X138" s="80" t="s">
        <v>1736</v>
      </c>
      <c r="Y138" s="80" t="s">
        <v>1869</v>
      </c>
    </row>
    <row r="139" spans="19:25" ht="22.5" customHeight="1">
      <c r="S139" s="85">
        <v>114</v>
      </c>
      <c r="T139" s="379" t="s">
        <v>1604</v>
      </c>
      <c r="U139" s="402"/>
      <c r="V139" s="402"/>
      <c r="W139" s="380"/>
      <c r="X139" s="80" t="s">
        <v>1737</v>
      </c>
      <c r="Y139" s="80" t="s">
        <v>1870</v>
      </c>
    </row>
    <row r="140" spans="19:25" ht="22.5" customHeight="1">
      <c r="S140" s="85">
        <v>115</v>
      </c>
      <c r="T140" s="379" t="s">
        <v>1605</v>
      </c>
      <c r="U140" s="402"/>
      <c r="V140" s="402"/>
      <c r="W140" s="380"/>
      <c r="X140" s="80" t="s">
        <v>1738</v>
      </c>
      <c r="Y140" s="80" t="s">
        <v>1871</v>
      </c>
    </row>
    <row r="141" spans="19:25" ht="22.5" customHeight="1">
      <c r="S141" s="85">
        <v>116</v>
      </c>
      <c r="T141" s="379" t="s">
        <v>1606</v>
      </c>
      <c r="U141" s="402"/>
      <c r="V141" s="402"/>
      <c r="W141" s="380"/>
      <c r="X141" s="80" t="s">
        <v>1739</v>
      </c>
      <c r="Y141" s="80" t="s">
        <v>1872</v>
      </c>
    </row>
    <row r="142" spans="19:25" ht="22.5" customHeight="1">
      <c r="S142" s="85">
        <v>117</v>
      </c>
      <c r="T142" s="379" t="s">
        <v>1607</v>
      </c>
      <c r="U142" s="402"/>
      <c r="V142" s="402"/>
      <c r="W142" s="380"/>
      <c r="X142" s="80" t="s">
        <v>1740</v>
      </c>
      <c r="Y142" s="80" t="s">
        <v>1873</v>
      </c>
    </row>
    <row r="143" spans="19:25" ht="22.5" customHeight="1">
      <c r="S143" s="85">
        <v>118</v>
      </c>
      <c r="T143" s="379" t="s">
        <v>1608</v>
      </c>
      <c r="U143" s="402"/>
      <c r="V143" s="402"/>
      <c r="W143" s="380"/>
      <c r="X143" s="80" t="s">
        <v>1741</v>
      </c>
      <c r="Y143" s="80" t="s">
        <v>1874</v>
      </c>
    </row>
    <row r="144" spans="19:25" ht="22.5" customHeight="1">
      <c r="S144" s="85">
        <v>119</v>
      </c>
      <c r="T144" s="379" t="s">
        <v>1609</v>
      </c>
      <c r="U144" s="402"/>
      <c r="V144" s="402"/>
      <c r="W144" s="380"/>
      <c r="X144" s="80" t="s">
        <v>1742</v>
      </c>
      <c r="Y144" s="80" t="s">
        <v>1875</v>
      </c>
    </row>
    <row r="145" spans="19:25" ht="22.5" customHeight="1">
      <c r="S145" s="85">
        <v>120</v>
      </c>
      <c r="T145" s="379" t="s">
        <v>1610</v>
      </c>
      <c r="U145" s="402"/>
      <c r="V145" s="402"/>
      <c r="W145" s="380"/>
      <c r="X145" s="80" t="s">
        <v>1743</v>
      </c>
      <c r="Y145" s="80" t="s">
        <v>1876</v>
      </c>
    </row>
    <row r="146" spans="19:25" ht="22.5" customHeight="1">
      <c r="S146" s="85">
        <v>121</v>
      </c>
      <c r="T146" s="379" t="s">
        <v>1611</v>
      </c>
      <c r="U146" s="402"/>
      <c r="V146" s="402"/>
      <c r="W146" s="380"/>
      <c r="X146" s="80" t="s">
        <v>1744</v>
      </c>
      <c r="Y146" s="80" t="s">
        <v>1877</v>
      </c>
    </row>
    <row r="147" spans="19:25" ht="22.5" customHeight="1">
      <c r="S147" s="85">
        <v>122</v>
      </c>
      <c r="T147" s="379" t="s">
        <v>1612</v>
      </c>
      <c r="U147" s="402"/>
      <c r="V147" s="402"/>
      <c r="W147" s="380"/>
      <c r="X147" s="80" t="s">
        <v>1745</v>
      </c>
      <c r="Y147" s="80" t="s">
        <v>1878</v>
      </c>
    </row>
    <row r="148" spans="19:25" ht="22.5" customHeight="1">
      <c r="S148" s="85">
        <v>123</v>
      </c>
      <c r="T148" s="379" t="s">
        <v>1613</v>
      </c>
      <c r="U148" s="402"/>
      <c r="V148" s="402"/>
      <c r="W148" s="380"/>
      <c r="X148" s="80" t="s">
        <v>1746</v>
      </c>
      <c r="Y148" s="80" t="s">
        <v>1879</v>
      </c>
    </row>
    <row r="149" spans="19:25" ht="22.5" customHeight="1">
      <c r="S149" s="85">
        <v>124</v>
      </c>
      <c r="T149" s="379" t="s">
        <v>1614</v>
      </c>
      <c r="U149" s="402"/>
      <c r="V149" s="402"/>
      <c r="W149" s="380"/>
      <c r="X149" s="80" t="s">
        <v>1747</v>
      </c>
      <c r="Y149" s="80" t="s">
        <v>1880</v>
      </c>
    </row>
    <row r="150" spans="19:25" ht="22.5" customHeight="1">
      <c r="S150" s="85">
        <v>125</v>
      </c>
      <c r="T150" s="379" t="s">
        <v>1615</v>
      </c>
      <c r="U150" s="402"/>
      <c r="V150" s="402"/>
      <c r="W150" s="380"/>
      <c r="X150" s="80" t="s">
        <v>1748</v>
      </c>
      <c r="Y150" s="80" t="s">
        <v>1881</v>
      </c>
    </row>
    <row r="151" spans="19:25" ht="22.5" customHeight="1">
      <c r="S151" s="85">
        <v>126</v>
      </c>
      <c r="T151" s="379" t="s">
        <v>1616</v>
      </c>
      <c r="U151" s="402"/>
      <c r="V151" s="402"/>
      <c r="W151" s="380"/>
      <c r="X151" s="80" t="s">
        <v>1749</v>
      </c>
      <c r="Y151" s="80" t="s">
        <v>1882</v>
      </c>
    </row>
    <row r="152" spans="19:25" ht="22.5" customHeight="1">
      <c r="S152" s="85">
        <v>127</v>
      </c>
      <c r="T152" s="379" t="s">
        <v>1617</v>
      </c>
      <c r="U152" s="402"/>
      <c r="V152" s="402"/>
      <c r="W152" s="380"/>
      <c r="X152" s="80" t="s">
        <v>1750</v>
      </c>
      <c r="Y152" s="80" t="s">
        <v>1883</v>
      </c>
    </row>
    <row r="153" spans="19:25" ht="22.5" customHeight="1">
      <c r="S153" s="85">
        <v>128</v>
      </c>
      <c r="T153" s="379" t="s">
        <v>1618</v>
      </c>
      <c r="U153" s="402"/>
      <c r="V153" s="402"/>
      <c r="W153" s="380"/>
      <c r="X153" s="80" t="s">
        <v>1751</v>
      </c>
      <c r="Y153" s="80" t="s">
        <v>1884</v>
      </c>
    </row>
    <row r="154" spans="19:25" ht="22.5" customHeight="1">
      <c r="S154" s="85">
        <v>129</v>
      </c>
      <c r="T154" s="379" t="s">
        <v>1619</v>
      </c>
      <c r="U154" s="402"/>
      <c r="V154" s="402"/>
      <c r="W154" s="380"/>
      <c r="X154" s="80" t="s">
        <v>1752</v>
      </c>
      <c r="Y154" s="80" t="s">
        <v>1885</v>
      </c>
    </row>
    <row r="155" spans="19:25" ht="22.5" customHeight="1">
      <c r="S155" s="85">
        <v>130</v>
      </c>
      <c r="T155" s="379" t="s">
        <v>1620</v>
      </c>
      <c r="U155" s="402"/>
      <c r="V155" s="402"/>
      <c r="W155" s="380"/>
      <c r="X155" s="80" t="s">
        <v>1753</v>
      </c>
      <c r="Y155" s="80" t="s">
        <v>1886</v>
      </c>
    </row>
    <row r="156" spans="19:25" ht="22.5" customHeight="1">
      <c r="S156" s="85">
        <v>131</v>
      </c>
      <c r="T156" s="379" t="s">
        <v>1621</v>
      </c>
      <c r="U156" s="402"/>
      <c r="V156" s="402"/>
      <c r="W156" s="380"/>
      <c r="X156" s="80" t="s">
        <v>1754</v>
      </c>
      <c r="Y156" s="80" t="s">
        <v>1887</v>
      </c>
    </row>
    <row r="157" spans="19:25" ht="22.5" customHeight="1">
      <c r="S157" s="85">
        <v>132</v>
      </c>
      <c r="T157" s="379" t="s">
        <v>1622</v>
      </c>
      <c r="U157" s="402"/>
      <c r="V157" s="402"/>
      <c r="W157" s="380"/>
      <c r="X157" s="80" t="s">
        <v>1755</v>
      </c>
      <c r="Y157" s="80" t="s">
        <v>1888</v>
      </c>
    </row>
    <row r="158" spans="19:25" ht="22.5" customHeight="1">
      <c r="S158" s="85">
        <v>133</v>
      </c>
      <c r="T158" s="379" t="s">
        <v>1623</v>
      </c>
      <c r="U158" s="402"/>
      <c r="V158" s="402"/>
      <c r="W158" s="380"/>
      <c r="X158" s="80" t="s">
        <v>1756</v>
      </c>
      <c r="Y158" s="80" t="s">
        <v>1889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3116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203</v>
      </c>
      <c r="E13" s="380"/>
      <c r="F13" s="80" t="s">
        <v>204</v>
      </c>
      <c r="G13" s="80" t="s">
        <v>205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206</v>
      </c>
      <c r="E14" s="380"/>
      <c r="F14" s="80" t="s">
        <v>207</v>
      </c>
      <c r="G14" s="80" t="s">
        <v>208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209</v>
      </c>
      <c r="E16" s="380"/>
      <c r="F16" s="80" t="s">
        <v>210</v>
      </c>
      <c r="G16" s="80" t="s">
        <v>211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212</v>
      </c>
      <c r="E17" s="380"/>
      <c r="F17" s="80" t="s">
        <v>213</v>
      </c>
      <c r="G17" s="80" t="s">
        <v>214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252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253</v>
      </c>
      <c r="E21" s="348"/>
      <c r="F21" s="348"/>
      <c r="G21" s="349"/>
      <c r="H21" s="347" t="s">
        <v>254</v>
      </c>
      <c r="I21" s="348"/>
      <c r="J21" s="348"/>
      <c r="K21" s="349"/>
      <c r="L21" s="347" t="s">
        <v>255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256</v>
      </c>
      <c r="E22" s="348"/>
      <c r="F22" s="348"/>
      <c r="G22" s="349"/>
      <c r="H22" s="347" t="s">
        <v>257</v>
      </c>
      <c r="I22" s="348"/>
      <c r="J22" s="348"/>
      <c r="K22" s="349"/>
      <c r="L22" s="347" t="s">
        <v>258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J20</v>
      </c>
      <c r="D26" s="382"/>
      <c r="E26" s="382"/>
      <c r="F26" s="383"/>
      <c r="G26" s="86" t="str">
        <f aca="true" t="shared" si="1" ref="G26:G40">IF($B26="","",VLOOKUP($B26,$S$24:$Z$67,6))</f>
        <v>J153</v>
      </c>
      <c r="H26" s="86" t="str">
        <f aca="true" t="shared" si="2" ref="H26:H40">IF($B26="","",VLOOKUP($B26,$S$24:$Z$67,7))</f>
        <v>J286</v>
      </c>
      <c r="J26" s="81">
        <v>16</v>
      </c>
      <c r="K26" s="381" t="str">
        <f aca="true" t="shared" si="3" ref="K26:K40">IF(J26="","",VLOOKUP($J26,$S$24:$Z$67,2))</f>
        <v>J35</v>
      </c>
      <c r="L26" s="382"/>
      <c r="M26" s="382"/>
      <c r="N26" s="383"/>
      <c r="O26" s="86" t="str">
        <f aca="true" t="shared" si="4" ref="O26:O40">IF($J26="","",VLOOKUP($J26,$S$24:$Z$67,6))</f>
        <v>J168</v>
      </c>
      <c r="P26" s="381" t="str">
        <f aca="true" t="shared" si="5" ref="P26:P40">IF($J26="","",VLOOKUP($J26,$S$24:$Z$67,7))</f>
        <v>J301</v>
      </c>
      <c r="Q26" s="383" t="str">
        <f aca="true" t="shared" si="6" ref="Q26:Q40">IF($J26="","",VLOOKUP($J26,$S$24:$Z$67,6))</f>
        <v>J168</v>
      </c>
      <c r="S26" s="85">
        <v>1</v>
      </c>
      <c r="T26" s="379" t="s">
        <v>3124</v>
      </c>
      <c r="U26" s="402"/>
      <c r="V26" s="402"/>
      <c r="W26" s="380"/>
      <c r="X26" s="80" t="s">
        <v>3125</v>
      </c>
      <c r="Y26" s="80" t="s">
        <v>3126</v>
      </c>
    </row>
    <row r="27" spans="2:25" ht="22.5" customHeight="1">
      <c r="B27" s="81">
        <v>2</v>
      </c>
      <c r="C27" s="381" t="str">
        <f t="shared" si="0"/>
        <v>J21</v>
      </c>
      <c r="D27" s="382"/>
      <c r="E27" s="382"/>
      <c r="F27" s="383"/>
      <c r="G27" s="86" t="str">
        <f t="shared" si="1"/>
        <v>J154</v>
      </c>
      <c r="H27" s="86" t="str">
        <f t="shared" si="2"/>
        <v>J287</v>
      </c>
      <c r="J27" s="81">
        <v>17</v>
      </c>
      <c r="K27" s="381" t="str">
        <f t="shared" si="3"/>
        <v>J36</v>
      </c>
      <c r="L27" s="382"/>
      <c r="M27" s="382"/>
      <c r="N27" s="383"/>
      <c r="O27" s="86" t="str">
        <f t="shared" si="4"/>
        <v>J169</v>
      </c>
      <c r="P27" s="381" t="str">
        <f t="shared" si="5"/>
        <v>J302</v>
      </c>
      <c r="Q27" s="383" t="str">
        <f t="shared" si="6"/>
        <v>J169</v>
      </c>
      <c r="S27" s="85">
        <v>2</v>
      </c>
      <c r="T27" s="379" t="s">
        <v>3127</v>
      </c>
      <c r="U27" s="402"/>
      <c r="V27" s="402"/>
      <c r="W27" s="380"/>
      <c r="X27" s="80" t="s">
        <v>3259</v>
      </c>
      <c r="Y27" s="80" t="s">
        <v>3391</v>
      </c>
    </row>
    <row r="28" spans="2:25" ht="22.5" customHeight="1">
      <c r="B28" s="81">
        <v>3</v>
      </c>
      <c r="C28" s="381" t="str">
        <f t="shared" si="0"/>
        <v>J22</v>
      </c>
      <c r="D28" s="382"/>
      <c r="E28" s="382"/>
      <c r="F28" s="383"/>
      <c r="G28" s="86" t="str">
        <f t="shared" si="1"/>
        <v>J155</v>
      </c>
      <c r="H28" s="86" t="str">
        <f t="shared" si="2"/>
        <v>J288</v>
      </c>
      <c r="J28" s="81">
        <v>18</v>
      </c>
      <c r="K28" s="381" t="str">
        <f t="shared" si="3"/>
        <v>J37</v>
      </c>
      <c r="L28" s="382"/>
      <c r="M28" s="382"/>
      <c r="N28" s="383"/>
      <c r="O28" s="86" t="str">
        <f t="shared" si="4"/>
        <v>J170</v>
      </c>
      <c r="P28" s="381" t="str">
        <f t="shared" si="5"/>
        <v>J303</v>
      </c>
      <c r="Q28" s="383" t="str">
        <f t="shared" si="6"/>
        <v>J170</v>
      </c>
      <c r="S28" s="85">
        <v>3</v>
      </c>
      <c r="T28" s="379" t="s">
        <v>3128</v>
      </c>
      <c r="U28" s="402"/>
      <c r="V28" s="402"/>
      <c r="W28" s="380"/>
      <c r="X28" s="80" t="s">
        <v>3260</v>
      </c>
      <c r="Y28" s="80" t="s">
        <v>3392</v>
      </c>
    </row>
    <row r="29" spans="2:25" ht="22.5" customHeight="1">
      <c r="B29" s="81">
        <v>4</v>
      </c>
      <c r="C29" s="381" t="str">
        <f t="shared" si="0"/>
        <v>J23</v>
      </c>
      <c r="D29" s="382"/>
      <c r="E29" s="382"/>
      <c r="F29" s="383"/>
      <c r="G29" s="86" t="str">
        <f t="shared" si="1"/>
        <v>J156</v>
      </c>
      <c r="H29" s="86" t="str">
        <f t="shared" si="2"/>
        <v>J289</v>
      </c>
      <c r="J29" s="81">
        <v>19</v>
      </c>
      <c r="K29" s="381" t="str">
        <f t="shared" si="3"/>
        <v>J38</v>
      </c>
      <c r="L29" s="382"/>
      <c r="M29" s="382"/>
      <c r="N29" s="383"/>
      <c r="O29" s="86" t="str">
        <f t="shared" si="4"/>
        <v>J171</v>
      </c>
      <c r="P29" s="381" t="str">
        <f t="shared" si="5"/>
        <v>J304</v>
      </c>
      <c r="Q29" s="383" t="str">
        <f t="shared" si="6"/>
        <v>J171</v>
      </c>
      <c r="S29" s="85">
        <v>4</v>
      </c>
      <c r="T29" s="379" t="s">
        <v>3129</v>
      </c>
      <c r="U29" s="402"/>
      <c r="V29" s="402"/>
      <c r="W29" s="380"/>
      <c r="X29" s="80" t="s">
        <v>3261</v>
      </c>
      <c r="Y29" s="80" t="s">
        <v>3393</v>
      </c>
    </row>
    <row r="30" spans="2:25" ht="22.5" customHeight="1">
      <c r="B30" s="81">
        <v>5</v>
      </c>
      <c r="C30" s="381" t="str">
        <f t="shared" si="0"/>
        <v>J24</v>
      </c>
      <c r="D30" s="382"/>
      <c r="E30" s="382"/>
      <c r="F30" s="383"/>
      <c r="G30" s="86" t="str">
        <f t="shared" si="1"/>
        <v>J157</v>
      </c>
      <c r="H30" s="86" t="str">
        <f t="shared" si="2"/>
        <v>J290</v>
      </c>
      <c r="J30" s="81">
        <v>20</v>
      </c>
      <c r="K30" s="381" t="str">
        <f t="shared" si="3"/>
        <v>J39</v>
      </c>
      <c r="L30" s="382"/>
      <c r="M30" s="382"/>
      <c r="N30" s="383"/>
      <c r="O30" s="86" t="str">
        <f t="shared" si="4"/>
        <v>J172</v>
      </c>
      <c r="P30" s="381" t="str">
        <f t="shared" si="5"/>
        <v>J305</v>
      </c>
      <c r="Q30" s="383" t="str">
        <f t="shared" si="6"/>
        <v>J172</v>
      </c>
      <c r="S30" s="85">
        <v>5</v>
      </c>
      <c r="T30" s="379" t="s">
        <v>3130</v>
      </c>
      <c r="U30" s="402"/>
      <c r="V30" s="402"/>
      <c r="W30" s="380"/>
      <c r="X30" s="80" t="s">
        <v>3262</v>
      </c>
      <c r="Y30" s="80" t="s">
        <v>3394</v>
      </c>
    </row>
    <row r="31" spans="2:25" ht="22.5" customHeight="1">
      <c r="B31" s="81">
        <v>6</v>
      </c>
      <c r="C31" s="381" t="str">
        <f t="shared" si="0"/>
        <v>J25</v>
      </c>
      <c r="D31" s="382"/>
      <c r="E31" s="382"/>
      <c r="F31" s="383"/>
      <c r="G31" s="86" t="str">
        <f t="shared" si="1"/>
        <v>J158</v>
      </c>
      <c r="H31" s="86" t="str">
        <f t="shared" si="2"/>
        <v>J291</v>
      </c>
      <c r="J31" s="81">
        <v>21</v>
      </c>
      <c r="K31" s="381" t="str">
        <f t="shared" si="3"/>
        <v>J40</v>
      </c>
      <c r="L31" s="382"/>
      <c r="M31" s="382"/>
      <c r="N31" s="383"/>
      <c r="O31" s="86" t="str">
        <f t="shared" si="4"/>
        <v>J173</v>
      </c>
      <c r="P31" s="381" t="str">
        <f t="shared" si="5"/>
        <v>J306</v>
      </c>
      <c r="Q31" s="383" t="str">
        <f t="shared" si="6"/>
        <v>J173</v>
      </c>
      <c r="S31" s="85">
        <v>6</v>
      </c>
      <c r="T31" s="379" t="s">
        <v>3131</v>
      </c>
      <c r="U31" s="402"/>
      <c r="V31" s="402"/>
      <c r="W31" s="380"/>
      <c r="X31" s="80" t="s">
        <v>3263</v>
      </c>
      <c r="Y31" s="80" t="s">
        <v>3395</v>
      </c>
    </row>
    <row r="32" spans="2:25" ht="22.5" customHeight="1">
      <c r="B32" s="81">
        <v>7</v>
      </c>
      <c r="C32" s="381" t="str">
        <f t="shared" si="0"/>
        <v>J26</v>
      </c>
      <c r="D32" s="382"/>
      <c r="E32" s="382"/>
      <c r="F32" s="383"/>
      <c r="G32" s="86" t="str">
        <f t="shared" si="1"/>
        <v>J159</v>
      </c>
      <c r="H32" s="86" t="str">
        <f t="shared" si="2"/>
        <v>J292</v>
      </c>
      <c r="J32" s="81">
        <v>22</v>
      </c>
      <c r="K32" s="381" t="str">
        <f t="shared" si="3"/>
        <v>J41</v>
      </c>
      <c r="L32" s="382"/>
      <c r="M32" s="382"/>
      <c r="N32" s="383"/>
      <c r="O32" s="86" t="str">
        <f t="shared" si="4"/>
        <v>J174</v>
      </c>
      <c r="P32" s="381" t="str">
        <f t="shared" si="5"/>
        <v>J307</v>
      </c>
      <c r="Q32" s="383" t="str">
        <f t="shared" si="6"/>
        <v>J174</v>
      </c>
      <c r="S32" s="85">
        <v>7</v>
      </c>
      <c r="T32" s="379" t="s">
        <v>3132</v>
      </c>
      <c r="U32" s="402"/>
      <c r="V32" s="402"/>
      <c r="W32" s="380"/>
      <c r="X32" s="80" t="s">
        <v>3264</v>
      </c>
      <c r="Y32" s="80" t="s">
        <v>3396</v>
      </c>
    </row>
    <row r="33" spans="2:25" ht="22.5" customHeight="1">
      <c r="B33" s="81">
        <v>8</v>
      </c>
      <c r="C33" s="381" t="str">
        <f t="shared" si="0"/>
        <v>J27</v>
      </c>
      <c r="D33" s="382"/>
      <c r="E33" s="382"/>
      <c r="F33" s="383"/>
      <c r="G33" s="86" t="str">
        <f t="shared" si="1"/>
        <v>J160</v>
      </c>
      <c r="H33" s="86" t="str">
        <f t="shared" si="2"/>
        <v>J293</v>
      </c>
      <c r="J33" s="81">
        <v>23</v>
      </c>
      <c r="K33" s="381" t="str">
        <f t="shared" si="3"/>
        <v>J42</v>
      </c>
      <c r="L33" s="382"/>
      <c r="M33" s="382"/>
      <c r="N33" s="383"/>
      <c r="O33" s="86" t="str">
        <f t="shared" si="4"/>
        <v>J175</v>
      </c>
      <c r="P33" s="381" t="str">
        <f t="shared" si="5"/>
        <v>J308</v>
      </c>
      <c r="Q33" s="383" t="str">
        <f t="shared" si="6"/>
        <v>J175</v>
      </c>
      <c r="S33" s="85">
        <v>8</v>
      </c>
      <c r="T33" s="379" t="s">
        <v>3133</v>
      </c>
      <c r="U33" s="402"/>
      <c r="V33" s="402"/>
      <c r="W33" s="380"/>
      <c r="X33" s="80" t="s">
        <v>3265</v>
      </c>
      <c r="Y33" s="80" t="s">
        <v>3397</v>
      </c>
    </row>
    <row r="34" spans="2:25" ht="22.5" customHeight="1">
      <c r="B34" s="81">
        <v>9</v>
      </c>
      <c r="C34" s="381" t="str">
        <f t="shared" si="0"/>
        <v>J28</v>
      </c>
      <c r="D34" s="382"/>
      <c r="E34" s="382"/>
      <c r="F34" s="383"/>
      <c r="G34" s="86" t="str">
        <f t="shared" si="1"/>
        <v>J161</v>
      </c>
      <c r="H34" s="86" t="str">
        <f t="shared" si="2"/>
        <v>J294</v>
      </c>
      <c r="J34" s="81">
        <v>24</v>
      </c>
      <c r="K34" s="381" t="str">
        <f t="shared" si="3"/>
        <v>J43</v>
      </c>
      <c r="L34" s="382"/>
      <c r="M34" s="382"/>
      <c r="N34" s="383"/>
      <c r="O34" s="86" t="str">
        <f t="shared" si="4"/>
        <v>J176</v>
      </c>
      <c r="P34" s="381" t="str">
        <f t="shared" si="5"/>
        <v>J309</v>
      </c>
      <c r="Q34" s="383" t="str">
        <f t="shared" si="6"/>
        <v>J176</v>
      </c>
      <c r="S34" s="85">
        <v>9</v>
      </c>
      <c r="T34" s="379" t="s">
        <v>3134</v>
      </c>
      <c r="U34" s="402"/>
      <c r="V34" s="402"/>
      <c r="W34" s="380"/>
      <c r="X34" s="80" t="s">
        <v>3266</v>
      </c>
      <c r="Y34" s="80" t="s">
        <v>3398</v>
      </c>
    </row>
    <row r="35" spans="2:25" ht="22.5" customHeight="1">
      <c r="B35" s="81">
        <v>10</v>
      </c>
      <c r="C35" s="381" t="str">
        <f t="shared" si="0"/>
        <v>J29</v>
      </c>
      <c r="D35" s="382"/>
      <c r="E35" s="382"/>
      <c r="F35" s="383"/>
      <c r="G35" s="86" t="str">
        <f t="shared" si="1"/>
        <v>J162</v>
      </c>
      <c r="H35" s="86" t="str">
        <f t="shared" si="2"/>
        <v>J295</v>
      </c>
      <c r="J35" s="81">
        <v>25</v>
      </c>
      <c r="K35" s="381" t="str">
        <f t="shared" si="3"/>
        <v>J44</v>
      </c>
      <c r="L35" s="382"/>
      <c r="M35" s="382"/>
      <c r="N35" s="383"/>
      <c r="O35" s="86" t="str">
        <f t="shared" si="4"/>
        <v>J177</v>
      </c>
      <c r="P35" s="381" t="str">
        <f t="shared" si="5"/>
        <v>J310</v>
      </c>
      <c r="Q35" s="383" t="str">
        <f t="shared" si="6"/>
        <v>J177</v>
      </c>
      <c r="S35" s="85">
        <v>10</v>
      </c>
      <c r="T35" s="379" t="s">
        <v>3135</v>
      </c>
      <c r="U35" s="402"/>
      <c r="V35" s="402"/>
      <c r="W35" s="380"/>
      <c r="X35" s="80" t="s">
        <v>3267</v>
      </c>
      <c r="Y35" s="80" t="s">
        <v>3399</v>
      </c>
    </row>
    <row r="36" spans="2:25" ht="22.5" customHeight="1">
      <c r="B36" s="81">
        <v>11</v>
      </c>
      <c r="C36" s="381" t="str">
        <f t="shared" si="0"/>
        <v>J30</v>
      </c>
      <c r="D36" s="382"/>
      <c r="E36" s="382"/>
      <c r="F36" s="383"/>
      <c r="G36" s="86" t="str">
        <f t="shared" si="1"/>
        <v>J163</v>
      </c>
      <c r="H36" s="86" t="str">
        <f t="shared" si="2"/>
        <v>J296</v>
      </c>
      <c r="J36" s="81">
        <v>26</v>
      </c>
      <c r="K36" s="381" t="str">
        <f t="shared" si="3"/>
        <v>J45</v>
      </c>
      <c r="L36" s="382"/>
      <c r="M36" s="382"/>
      <c r="N36" s="383"/>
      <c r="O36" s="86" t="str">
        <f t="shared" si="4"/>
        <v>J178</v>
      </c>
      <c r="P36" s="381" t="str">
        <f t="shared" si="5"/>
        <v>J311</v>
      </c>
      <c r="Q36" s="383" t="str">
        <f t="shared" si="6"/>
        <v>J178</v>
      </c>
      <c r="S36" s="85">
        <v>11</v>
      </c>
      <c r="T36" s="379" t="s">
        <v>3136</v>
      </c>
      <c r="U36" s="402"/>
      <c r="V36" s="402"/>
      <c r="W36" s="380"/>
      <c r="X36" s="80" t="s">
        <v>3268</v>
      </c>
      <c r="Y36" s="80" t="s">
        <v>3400</v>
      </c>
    </row>
    <row r="37" spans="2:25" ht="22.5" customHeight="1">
      <c r="B37" s="81">
        <v>12</v>
      </c>
      <c r="C37" s="381" t="str">
        <f t="shared" si="0"/>
        <v>J31</v>
      </c>
      <c r="D37" s="382"/>
      <c r="E37" s="382"/>
      <c r="F37" s="383"/>
      <c r="G37" s="86" t="str">
        <f t="shared" si="1"/>
        <v>J164</v>
      </c>
      <c r="H37" s="86" t="str">
        <f t="shared" si="2"/>
        <v>J297</v>
      </c>
      <c r="J37" s="81">
        <v>27</v>
      </c>
      <c r="K37" s="381" t="str">
        <f t="shared" si="3"/>
        <v>J46</v>
      </c>
      <c r="L37" s="382"/>
      <c r="M37" s="382"/>
      <c r="N37" s="383"/>
      <c r="O37" s="86" t="str">
        <f t="shared" si="4"/>
        <v>J179</v>
      </c>
      <c r="P37" s="381" t="str">
        <f t="shared" si="5"/>
        <v>J312</v>
      </c>
      <c r="Q37" s="383" t="str">
        <f t="shared" si="6"/>
        <v>J179</v>
      </c>
      <c r="S37" s="85">
        <v>12</v>
      </c>
      <c r="T37" s="379" t="s">
        <v>3137</v>
      </c>
      <c r="U37" s="402"/>
      <c r="V37" s="402"/>
      <c r="W37" s="380"/>
      <c r="X37" s="80" t="s">
        <v>3269</v>
      </c>
      <c r="Y37" s="80" t="s">
        <v>3401</v>
      </c>
    </row>
    <row r="38" spans="2:25" ht="22.5" customHeight="1">
      <c r="B38" s="81">
        <v>13</v>
      </c>
      <c r="C38" s="381" t="str">
        <f t="shared" si="0"/>
        <v>J32</v>
      </c>
      <c r="D38" s="382"/>
      <c r="E38" s="382"/>
      <c r="F38" s="383"/>
      <c r="G38" s="86" t="str">
        <f t="shared" si="1"/>
        <v>J165</v>
      </c>
      <c r="H38" s="86" t="str">
        <f t="shared" si="2"/>
        <v>J298</v>
      </c>
      <c r="J38" s="81">
        <v>28</v>
      </c>
      <c r="K38" s="381" t="str">
        <f t="shared" si="3"/>
        <v>J47</v>
      </c>
      <c r="L38" s="382"/>
      <c r="M38" s="382"/>
      <c r="N38" s="383"/>
      <c r="O38" s="86" t="str">
        <f t="shared" si="4"/>
        <v>J180</v>
      </c>
      <c r="P38" s="381" t="str">
        <f t="shared" si="5"/>
        <v>J313</v>
      </c>
      <c r="Q38" s="383" t="str">
        <f t="shared" si="6"/>
        <v>J180</v>
      </c>
      <c r="S38" s="85">
        <v>13</v>
      </c>
      <c r="T38" s="379" t="s">
        <v>3138</v>
      </c>
      <c r="U38" s="402"/>
      <c r="V38" s="402"/>
      <c r="W38" s="380"/>
      <c r="X38" s="80" t="s">
        <v>3270</v>
      </c>
      <c r="Y38" s="80" t="s">
        <v>3402</v>
      </c>
    </row>
    <row r="39" spans="2:25" ht="22.5" customHeight="1">
      <c r="B39" s="81">
        <v>14</v>
      </c>
      <c r="C39" s="381" t="str">
        <f t="shared" si="0"/>
        <v>J33</v>
      </c>
      <c r="D39" s="382"/>
      <c r="E39" s="382"/>
      <c r="F39" s="383"/>
      <c r="G39" s="86" t="str">
        <f t="shared" si="1"/>
        <v>J166</v>
      </c>
      <c r="H39" s="86" t="str">
        <f t="shared" si="2"/>
        <v>J299</v>
      </c>
      <c r="J39" s="81">
        <v>29</v>
      </c>
      <c r="K39" s="381" t="str">
        <f t="shared" si="3"/>
        <v>J48</v>
      </c>
      <c r="L39" s="382"/>
      <c r="M39" s="382"/>
      <c r="N39" s="383"/>
      <c r="O39" s="86" t="str">
        <f t="shared" si="4"/>
        <v>J181</v>
      </c>
      <c r="P39" s="381" t="str">
        <f t="shared" si="5"/>
        <v>J314</v>
      </c>
      <c r="Q39" s="383" t="str">
        <f t="shared" si="6"/>
        <v>J181</v>
      </c>
      <c r="S39" s="85">
        <v>14</v>
      </c>
      <c r="T39" s="379" t="s">
        <v>3139</v>
      </c>
      <c r="U39" s="402"/>
      <c r="V39" s="402"/>
      <c r="W39" s="380"/>
      <c r="X39" s="80" t="s">
        <v>3271</v>
      </c>
      <c r="Y39" s="80" t="s">
        <v>3403</v>
      </c>
    </row>
    <row r="40" spans="2:25" ht="22.5" customHeight="1">
      <c r="B40" s="81">
        <v>15</v>
      </c>
      <c r="C40" s="381" t="str">
        <f t="shared" si="0"/>
        <v>J34</v>
      </c>
      <c r="D40" s="382"/>
      <c r="E40" s="382"/>
      <c r="F40" s="383"/>
      <c r="G40" s="86" t="str">
        <f t="shared" si="1"/>
        <v>J167</v>
      </c>
      <c r="H40" s="86" t="str">
        <f t="shared" si="2"/>
        <v>J300</v>
      </c>
      <c r="J40" s="81">
        <v>30</v>
      </c>
      <c r="K40" s="381" t="str">
        <f t="shared" si="3"/>
        <v>J49</v>
      </c>
      <c r="L40" s="382"/>
      <c r="M40" s="382"/>
      <c r="N40" s="383"/>
      <c r="O40" s="86" t="str">
        <f t="shared" si="4"/>
        <v>J182</v>
      </c>
      <c r="P40" s="381" t="str">
        <f t="shared" si="5"/>
        <v>J315</v>
      </c>
      <c r="Q40" s="383" t="str">
        <f t="shared" si="6"/>
        <v>J182</v>
      </c>
      <c r="S40" s="85">
        <v>15</v>
      </c>
      <c r="T40" s="379" t="s">
        <v>3140</v>
      </c>
      <c r="U40" s="402"/>
      <c r="V40" s="402"/>
      <c r="W40" s="380"/>
      <c r="X40" s="80" t="s">
        <v>3272</v>
      </c>
      <c r="Y40" s="80" t="s">
        <v>3404</v>
      </c>
    </row>
    <row r="41" spans="19:25" ht="22.5" customHeight="1">
      <c r="S41" s="85">
        <v>16</v>
      </c>
      <c r="T41" s="379" t="s">
        <v>3141</v>
      </c>
      <c r="U41" s="402"/>
      <c r="V41" s="402"/>
      <c r="W41" s="380"/>
      <c r="X41" s="80" t="s">
        <v>3273</v>
      </c>
      <c r="Y41" s="80" t="s">
        <v>3405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3142</v>
      </c>
      <c r="U42" s="402"/>
      <c r="V42" s="402"/>
      <c r="W42" s="380"/>
      <c r="X42" s="80" t="s">
        <v>3274</v>
      </c>
      <c r="Y42" s="80" t="s">
        <v>3406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3143</v>
      </c>
      <c r="U43" s="402"/>
      <c r="V43" s="402"/>
      <c r="W43" s="380"/>
      <c r="X43" s="80" t="s">
        <v>3275</v>
      </c>
      <c r="Y43" s="80" t="s">
        <v>3407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3144</v>
      </c>
      <c r="U44" s="402"/>
      <c r="V44" s="402"/>
      <c r="W44" s="380"/>
      <c r="X44" s="80" t="s">
        <v>3276</v>
      </c>
      <c r="Y44" s="80" t="s">
        <v>3408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3145</v>
      </c>
      <c r="U45" s="402"/>
      <c r="V45" s="402"/>
      <c r="W45" s="380"/>
      <c r="X45" s="80" t="s">
        <v>3277</v>
      </c>
      <c r="Y45" s="80" t="s">
        <v>3409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3146</v>
      </c>
      <c r="U46" s="402"/>
      <c r="V46" s="402"/>
      <c r="W46" s="380"/>
      <c r="X46" s="80" t="s">
        <v>3278</v>
      </c>
      <c r="Y46" s="80" t="s">
        <v>3410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3147</v>
      </c>
      <c r="U47" s="402"/>
      <c r="V47" s="402"/>
      <c r="W47" s="380"/>
      <c r="X47" s="80" t="s">
        <v>3279</v>
      </c>
      <c r="Y47" s="80" t="s">
        <v>3411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3148</v>
      </c>
      <c r="U48" s="402"/>
      <c r="V48" s="402"/>
      <c r="W48" s="380"/>
      <c r="X48" s="80" t="s">
        <v>3280</v>
      </c>
      <c r="Y48" s="80" t="s">
        <v>3412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3149</v>
      </c>
      <c r="U49" s="402"/>
      <c r="V49" s="402"/>
      <c r="W49" s="380"/>
      <c r="X49" s="80" t="s">
        <v>3281</v>
      </c>
      <c r="Y49" s="80" t="s">
        <v>3413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3150</v>
      </c>
      <c r="U50" s="402"/>
      <c r="V50" s="402"/>
      <c r="W50" s="380"/>
      <c r="X50" s="80" t="s">
        <v>3282</v>
      </c>
      <c r="Y50" s="80" t="s">
        <v>3414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3151</v>
      </c>
      <c r="U51" s="402"/>
      <c r="V51" s="402"/>
      <c r="W51" s="380"/>
      <c r="X51" s="80" t="s">
        <v>3283</v>
      </c>
      <c r="Y51" s="80" t="s">
        <v>3415</v>
      </c>
    </row>
    <row r="52" spans="19:25" ht="22.5" customHeight="1">
      <c r="S52" s="85">
        <v>27</v>
      </c>
      <c r="T52" s="379" t="s">
        <v>3152</v>
      </c>
      <c r="U52" s="402"/>
      <c r="V52" s="402"/>
      <c r="W52" s="380"/>
      <c r="X52" s="80" t="s">
        <v>3284</v>
      </c>
      <c r="Y52" s="80" t="s">
        <v>3416</v>
      </c>
    </row>
    <row r="53" spans="19:25" ht="22.5" customHeight="1">
      <c r="S53" s="85">
        <v>28</v>
      </c>
      <c r="T53" s="379" t="s">
        <v>3153</v>
      </c>
      <c r="U53" s="402"/>
      <c r="V53" s="402"/>
      <c r="W53" s="380"/>
      <c r="X53" s="80" t="s">
        <v>3285</v>
      </c>
      <c r="Y53" s="80" t="s">
        <v>3417</v>
      </c>
    </row>
    <row r="54" spans="19:25" ht="22.5" customHeight="1">
      <c r="S54" s="85">
        <v>29</v>
      </c>
      <c r="T54" s="379" t="s">
        <v>3154</v>
      </c>
      <c r="U54" s="402"/>
      <c r="V54" s="402"/>
      <c r="W54" s="380"/>
      <c r="X54" s="80" t="s">
        <v>3286</v>
      </c>
      <c r="Y54" s="80" t="s">
        <v>3418</v>
      </c>
    </row>
    <row r="55" spans="19:25" ht="22.5" customHeight="1">
      <c r="S55" s="85">
        <v>30</v>
      </c>
      <c r="T55" s="379" t="s">
        <v>3155</v>
      </c>
      <c r="U55" s="402"/>
      <c r="V55" s="402"/>
      <c r="W55" s="380"/>
      <c r="X55" s="80" t="s">
        <v>3287</v>
      </c>
      <c r="Y55" s="80" t="s">
        <v>3419</v>
      </c>
    </row>
    <row r="56" spans="4:25" ht="22.5" customHeight="1">
      <c r="D56" s="11"/>
      <c r="E56" s="11"/>
      <c r="F56" s="11"/>
      <c r="S56" s="85">
        <v>31</v>
      </c>
      <c r="T56" s="379" t="s">
        <v>3156</v>
      </c>
      <c r="U56" s="402"/>
      <c r="V56" s="402"/>
      <c r="W56" s="380"/>
      <c r="X56" s="80" t="s">
        <v>3288</v>
      </c>
      <c r="Y56" s="80" t="s">
        <v>3420</v>
      </c>
    </row>
    <row r="57" spans="4:25" ht="22.5" customHeight="1">
      <c r="D57" s="11"/>
      <c r="E57" s="11"/>
      <c r="F57" s="11"/>
      <c r="S57" s="85">
        <v>32</v>
      </c>
      <c r="T57" s="379" t="s">
        <v>3157</v>
      </c>
      <c r="U57" s="402"/>
      <c r="V57" s="402"/>
      <c r="W57" s="380"/>
      <c r="X57" s="80" t="s">
        <v>3289</v>
      </c>
      <c r="Y57" s="80" t="s">
        <v>3421</v>
      </c>
    </row>
    <row r="58" spans="19:25" ht="22.5" customHeight="1">
      <c r="S58" s="85">
        <v>33</v>
      </c>
      <c r="T58" s="379" t="s">
        <v>3158</v>
      </c>
      <c r="U58" s="402"/>
      <c r="V58" s="402"/>
      <c r="W58" s="380"/>
      <c r="X58" s="80" t="s">
        <v>3290</v>
      </c>
      <c r="Y58" s="80" t="s">
        <v>3422</v>
      </c>
    </row>
    <row r="59" spans="19:25" ht="22.5" customHeight="1">
      <c r="S59" s="85">
        <v>34</v>
      </c>
      <c r="T59" s="379" t="s">
        <v>3159</v>
      </c>
      <c r="U59" s="402"/>
      <c r="V59" s="402"/>
      <c r="W59" s="380"/>
      <c r="X59" s="80" t="s">
        <v>3291</v>
      </c>
      <c r="Y59" s="80" t="s">
        <v>3423</v>
      </c>
    </row>
    <row r="60" spans="19:25" ht="22.5" customHeight="1">
      <c r="S60" s="85">
        <v>35</v>
      </c>
      <c r="T60" s="379" t="s">
        <v>3160</v>
      </c>
      <c r="U60" s="402"/>
      <c r="V60" s="402"/>
      <c r="W60" s="380"/>
      <c r="X60" s="80" t="s">
        <v>3292</v>
      </c>
      <c r="Y60" s="80" t="s">
        <v>3424</v>
      </c>
    </row>
    <row r="61" spans="19:25" ht="22.5" customHeight="1">
      <c r="S61" s="85">
        <v>36</v>
      </c>
      <c r="T61" s="379" t="s">
        <v>3161</v>
      </c>
      <c r="U61" s="402"/>
      <c r="V61" s="402"/>
      <c r="W61" s="380"/>
      <c r="X61" s="80" t="s">
        <v>3293</v>
      </c>
      <c r="Y61" s="80" t="s">
        <v>3425</v>
      </c>
    </row>
    <row r="62" spans="19:25" ht="22.5" customHeight="1">
      <c r="S62" s="85">
        <v>37</v>
      </c>
      <c r="T62" s="379" t="s">
        <v>3162</v>
      </c>
      <c r="U62" s="402"/>
      <c r="V62" s="402"/>
      <c r="W62" s="380"/>
      <c r="X62" s="80" t="s">
        <v>3294</v>
      </c>
      <c r="Y62" s="80" t="s">
        <v>3426</v>
      </c>
    </row>
    <row r="63" spans="19:25" ht="22.5" customHeight="1">
      <c r="S63" s="85">
        <v>38</v>
      </c>
      <c r="T63" s="379" t="s">
        <v>3163</v>
      </c>
      <c r="U63" s="402"/>
      <c r="V63" s="402"/>
      <c r="W63" s="380"/>
      <c r="X63" s="80" t="s">
        <v>3295</v>
      </c>
      <c r="Y63" s="80" t="s">
        <v>3427</v>
      </c>
    </row>
    <row r="64" spans="19:25" ht="22.5" customHeight="1">
      <c r="S64" s="85">
        <v>39</v>
      </c>
      <c r="T64" s="379" t="s">
        <v>3164</v>
      </c>
      <c r="U64" s="402"/>
      <c r="V64" s="402"/>
      <c r="W64" s="380"/>
      <c r="X64" s="80" t="s">
        <v>3296</v>
      </c>
      <c r="Y64" s="80" t="s">
        <v>3428</v>
      </c>
    </row>
    <row r="65" spans="19:25" ht="22.5" customHeight="1">
      <c r="S65" s="85">
        <v>40</v>
      </c>
      <c r="T65" s="379" t="s">
        <v>3165</v>
      </c>
      <c r="U65" s="402"/>
      <c r="V65" s="402"/>
      <c r="W65" s="380"/>
      <c r="X65" s="80" t="s">
        <v>3297</v>
      </c>
      <c r="Y65" s="80" t="s">
        <v>3429</v>
      </c>
    </row>
    <row r="66" spans="19:25" ht="22.5" customHeight="1">
      <c r="S66" s="85">
        <v>41</v>
      </c>
      <c r="T66" s="379" t="s">
        <v>3166</v>
      </c>
      <c r="U66" s="402"/>
      <c r="V66" s="402"/>
      <c r="W66" s="380"/>
      <c r="X66" s="80" t="s">
        <v>3298</v>
      </c>
      <c r="Y66" s="80" t="s">
        <v>3430</v>
      </c>
    </row>
    <row r="67" spans="19:25" ht="22.5" customHeight="1">
      <c r="S67" s="85">
        <v>42</v>
      </c>
      <c r="T67" s="379" t="s">
        <v>3167</v>
      </c>
      <c r="U67" s="402"/>
      <c r="V67" s="402"/>
      <c r="W67" s="380"/>
      <c r="X67" s="80" t="s">
        <v>3299</v>
      </c>
      <c r="Y67" s="80" t="s">
        <v>3431</v>
      </c>
    </row>
    <row r="68" spans="19:25" ht="22.5" customHeight="1">
      <c r="S68" s="85">
        <v>43</v>
      </c>
      <c r="T68" s="379" t="s">
        <v>3168</v>
      </c>
      <c r="U68" s="402"/>
      <c r="V68" s="402"/>
      <c r="W68" s="380"/>
      <c r="X68" s="80" t="s">
        <v>3300</v>
      </c>
      <c r="Y68" s="80" t="s">
        <v>3432</v>
      </c>
    </row>
    <row r="69" spans="19:25" ht="22.5" customHeight="1">
      <c r="S69" s="85">
        <v>44</v>
      </c>
      <c r="T69" s="379" t="s">
        <v>3169</v>
      </c>
      <c r="U69" s="402"/>
      <c r="V69" s="402"/>
      <c r="W69" s="380"/>
      <c r="X69" s="80" t="s">
        <v>3301</v>
      </c>
      <c r="Y69" s="80" t="s">
        <v>3433</v>
      </c>
    </row>
    <row r="70" spans="19:25" ht="22.5" customHeight="1">
      <c r="S70" s="85">
        <v>45</v>
      </c>
      <c r="T70" s="379" t="s">
        <v>3170</v>
      </c>
      <c r="U70" s="402"/>
      <c r="V70" s="402"/>
      <c r="W70" s="380"/>
      <c r="X70" s="80" t="s">
        <v>3302</v>
      </c>
      <c r="Y70" s="80" t="s">
        <v>3434</v>
      </c>
    </row>
    <row r="71" spans="19:25" ht="22.5" customHeight="1">
      <c r="S71" s="85">
        <v>46</v>
      </c>
      <c r="T71" s="379" t="s">
        <v>3171</v>
      </c>
      <c r="U71" s="402"/>
      <c r="V71" s="402"/>
      <c r="W71" s="380"/>
      <c r="X71" s="80" t="s">
        <v>3303</v>
      </c>
      <c r="Y71" s="80" t="s">
        <v>3435</v>
      </c>
    </row>
    <row r="72" spans="19:25" ht="22.5" customHeight="1">
      <c r="S72" s="85">
        <v>47</v>
      </c>
      <c r="T72" s="379" t="s">
        <v>3172</v>
      </c>
      <c r="U72" s="402"/>
      <c r="V72" s="402"/>
      <c r="W72" s="380"/>
      <c r="X72" s="80" t="s">
        <v>3304</v>
      </c>
      <c r="Y72" s="80" t="s">
        <v>3436</v>
      </c>
    </row>
    <row r="73" spans="19:25" ht="22.5" customHeight="1">
      <c r="S73" s="85">
        <v>48</v>
      </c>
      <c r="T73" s="379" t="s">
        <v>3173</v>
      </c>
      <c r="U73" s="402"/>
      <c r="V73" s="402"/>
      <c r="W73" s="380"/>
      <c r="X73" s="80" t="s">
        <v>3305</v>
      </c>
      <c r="Y73" s="80" t="s">
        <v>3437</v>
      </c>
    </row>
    <row r="74" spans="19:25" ht="22.5" customHeight="1">
      <c r="S74" s="85">
        <v>49</v>
      </c>
      <c r="T74" s="379" t="s">
        <v>3174</v>
      </c>
      <c r="U74" s="402"/>
      <c r="V74" s="402"/>
      <c r="W74" s="380"/>
      <c r="X74" s="80" t="s">
        <v>3306</v>
      </c>
      <c r="Y74" s="80" t="s">
        <v>3438</v>
      </c>
    </row>
    <row r="75" spans="19:25" ht="22.5" customHeight="1">
      <c r="S75" s="85">
        <v>50</v>
      </c>
      <c r="T75" s="379" t="s">
        <v>3175</v>
      </c>
      <c r="U75" s="402"/>
      <c r="V75" s="402"/>
      <c r="W75" s="380"/>
      <c r="X75" s="80" t="s">
        <v>3307</v>
      </c>
      <c r="Y75" s="80" t="s">
        <v>3439</v>
      </c>
    </row>
    <row r="76" spans="19:25" ht="22.5" customHeight="1">
      <c r="S76" s="85">
        <v>51</v>
      </c>
      <c r="T76" s="379" t="s">
        <v>3176</v>
      </c>
      <c r="U76" s="402"/>
      <c r="V76" s="402"/>
      <c r="W76" s="380"/>
      <c r="X76" s="80" t="s">
        <v>3308</v>
      </c>
      <c r="Y76" s="80" t="s">
        <v>3440</v>
      </c>
    </row>
    <row r="77" spans="19:25" ht="22.5" customHeight="1">
      <c r="S77" s="85">
        <v>52</v>
      </c>
      <c r="T77" s="379" t="s">
        <v>3177</v>
      </c>
      <c r="U77" s="402"/>
      <c r="V77" s="402"/>
      <c r="W77" s="380"/>
      <c r="X77" s="80" t="s">
        <v>3309</v>
      </c>
      <c r="Y77" s="80" t="s">
        <v>3441</v>
      </c>
    </row>
    <row r="78" spans="19:25" ht="22.5" customHeight="1">
      <c r="S78" s="85">
        <v>53</v>
      </c>
      <c r="T78" s="379" t="s">
        <v>3178</v>
      </c>
      <c r="U78" s="402"/>
      <c r="V78" s="402"/>
      <c r="W78" s="380"/>
      <c r="X78" s="80" t="s">
        <v>3310</v>
      </c>
      <c r="Y78" s="80" t="s">
        <v>3442</v>
      </c>
    </row>
    <row r="79" spans="19:25" ht="22.5" customHeight="1">
      <c r="S79" s="85">
        <v>54</v>
      </c>
      <c r="T79" s="379" t="s">
        <v>3179</v>
      </c>
      <c r="U79" s="402"/>
      <c r="V79" s="402"/>
      <c r="W79" s="380"/>
      <c r="X79" s="80" t="s">
        <v>3311</v>
      </c>
      <c r="Y79" s="80" t="s">
        <v>3443</v>
      </c>
    </row>
    <row r="80" spans="19:25" ht="22.5" customHeight="1">
      <c r="S80" s="85">
        <v>55</v>
      </c>
      <c r="T80" s="379" t="s">
        <v>3180</v>
      </c>
      <c r="U80" s="402"/>
      <c r="V80" s="402"/>
      <c r="W80" s="380"/>
      <c r="X80" s="80" t="s">
        <v>3312</v>
      </c>
      <c r="Y80" s="80" t="s">
        <v>3444</v>
      </c>
    </row>
    <row r="81" spans="19:25" ht="22.5" customHeight="1">
      <c r="S81" s="85">
        <v>56</v>
      </c>
      <c r="T81" s="379" t="s">
        <v>3181</v>
      </c>
      <c r="U81" s="402"/>
      <c r="V81" s="402"/>
      <c r="W81" s="380"/>
      <c r="X81" s="80" t="s">
        <v>3313</v>
      </c>
      <c r="Y81" s="80" t="s">
        <v>3445</v>
      </c>
    </row>
    <row r="82" spans="19:25" ht="22.5" customHeight="1">
      <c r="S82" s="85">
        <v>57</v>
      </c>
      <c r="T82" s="379" t="s">
        <v>3182</v>
      </c>
      <c r="U82" s="402"/>
      <c r="V82" s="402"/>
      <c r="W82" s="380"/>
      <c r="X82" s="80" t="s">
        <v>3314</v>
      </c>
      <c r="Y82" s="80" t="s">
        <v>3446</v>
      </c>
    </row>
    <row r="83" spans="19:25" ht="22.5" customHeight="1">
      <c r="S83" s="85">
        <v>58</v>
      </c>
      <c r="T83" s="379" t="s">
        <v>3183</v>
      </c>
      <c r="U83" s="402"/>
      <c r="V83" s="402"/>
      <c r="W83" s="380"/>
      <c r="X83" s="80" t="s">
        <v>3315</v>
      </c>
      <c r="Y83" s="80" t="s">
        <v>3447</v>
      </c>
    </row>
    <row r="84" spans="19:25" ht="22.5" customHeight="1">
      <c r="S84" s="85">
        <v>59</v>
      </c>
      <c r="T84" s="379" t="s">
        <v>3184</v>
      </c>
      <c r="U84" s="402"/>
      <c r="V84" s="402"/>
      <c r="W84" s="380"/>
      <c r="X84" s="80" t="s">
        <v>3316</v>
      </c>
      <c r="Y84" s="80" t="s">
        <v>3448</v>
      </c>
    </row>
    <row r="85" spans="19:25" ht="22.5" customHeight="1">
      <c r="S85" s="85">
        <v>60</v>
      </c>
      <c r="T85" s="379" t="s">
        <v>3185</v>
      </c>
      <c r="U85" s="402"/>
      <c r="V85" s="402"/>
      <c r="W85" s="380"/>
      <c r="X85" s="80" t="s">
        <v>3317</v>
      </c>
      <c r="Y85" s="80" t="s">
        <v>3449</v>
      </c>
    </row>
    <row r="86" spans="19:25" ht="22.5" customHeight="1">
      <c r="S86" s="85">
        <v>61</v>
      </c>
      <c r="T86" s="379" t="s">
        <v>3186</v>
      </c>
      <c r="U86" s="402"/>
      <c r="V86" s="402"/>
      <c r="W86" s="380"/>
      <c r="X86" s="80" t="s">
        <v>3318</v>
      </c>
      <c r="Y86" s="80" t="s">
        <v>3450</v>
      </c>
    </row>
    <row r="87" spans="19:25" ht="22.5" customHeight="1">
      <c r="S87" s="85">
        <v>62</v>
      </c>
      <c r="T87" s="379" t="s">
        <v>3187</v>
      </c>
      <c r="U87" s="402"/>
      <c r="V87" s="402"/>
      <c r="W87" s="380"/>
      <c r="X87" s="80" t="s">
        <v>3319</v>
      </c>
      <c r="Y87" s="80" t="s">
        <v>3451</v>
      </c>
    </row>
    <row r="88" spans="19:25" ht="22.5" customHeight="1">
      <c r="S88" s="85">
        <v>63</v>
      </c>
      <c r="T88" s="379" t="s">
        <v>3188</v>
      </c>
      <c r="U88" s="402"/>
      <c r="V88" s="402"/>
      <c r="W88" s="380"/>
      <c r="X88" s="80" t="s">
        <v>3320</v>
      </c>
      <c r="Y88" s="80" t="s">
        <v>3452</v>
      </c>
    </row>
    <row r="89" spans="19:25" ht="22.5" customHeight="1">
      <c r="S89" s="85">
        <v>64</v>
      </c>
      <c r="T89" s="379" t="s">
        <v>3189</v>
      </c>
      <c r="U89" s="402"/>
      <c r="V89" s="402"/>
      <c r="W89" s="380"/>
      <c r="X89" s="80" t="s">
        <v>3321</v>
      </c>
      <c r="Y89" s="80" t="s">
        <v>3453</v>
      </c>
    </row>
    <row r="90" spans="19:25" ht="22.5" customHeight="1">
      <c r="S90" s="85">
        <v>65</v>
      </c>
      <c r="T90" s="379" t="s">
        <v>3190</v>
      </c>
      <c r="U90" s="402"/>
      <c r="V90" s="402"/>
      <c r="W90" s="380"/>
      <c r="X90" s="80" t="s">
        <v>3322</v>
      </c>
      <c r="Y90" s="80" t="s">
        <v>3454</v>
      </c>
    </row>
    <row r="91" spans="19:25" ht="22.5" customHeight="1">
      <c r="S91" s="85">
        <v>66</v>
      </c>
      <c r="T91" s="379" t="s">
        <v>3191</v>
      </c>
      <c r="U91" s="402"/>
      <c r="V91" s="402"/>
      <c r="W91" s="380"/>
      <c r="X91" s="80" t="s">
        <v>3323</v>
      </c>
      <c r="Y91" s="80" t="s">
        <v>3455</v>
      </c>
    </row>
    <row r="92" spans="19:25" ht="22.5" customHeight="1">
      <c r="S92" s="85">
        <v>67</v>
      </c>
      <c r="T92" s="379" t="s">
        <v>3192</v>
      </c>
      <c r="U92" s="402"/>
      <c r="V92" s="402"/>
      <c r="W92" s="380"/>
      <c r="X92" s="80" t="s">
        <v>3324</v>
      </c>
      <c r="Y92" s="80" t="s">
        <v>3456</v>
      </c>
    </row>
    <row r="93" spans="19:25" ht="22.5" customHeight="1">
      <c r="S93" s="85">
        <v>68</v>
      </c>
      <c r="T93" s="379" t="s">
        <v>3193</v>
      </c>
      <c r="U93" s="402"/>
      <c r="V93" s="402"/>
      <c r="W93" s="380"/>
      <c r="X93" s="80" t="s">
        <v>3325</v>
      </c>
      <c r="Y93" s="80" t="s">
        <v>3457</v>
      </c>
    </row>
    <row r="94" spans="19:25" ht="22.5" customHeight="1">
      <c r="S94" s="85">
        <v>69</v>
      </c>
      <c r="T94" s="379" t="s">
        <v>3194</v>
      </c>
      <c r="U94" s="402"/>
      <c r="V94" s="402"/>
      <c r="W94" s="380"/>
      <c r="X94" s="80" t="s">
        <v>3326</v>
      </c>
      <c r="Y94" s="80" t="s">
        <v>3458</v>
      </c>
    </row>
    <row r="95" spans="19:25" ht="22.5" customHeight="1">
      <c r="S95" s="85">
        <v>70</v>
      </c>
      <c r="T95" s="379" t="s">
        <v>3195</v>
      </c>
      <c r="U95" s="402"/>
      <c r="V95" s="402"/>
      <c r="W95" s="380"/>
      <c r="X95" s="80" t="s">
        <v>3327</v>
      </c>
      <c r="Y95" s="80" t="s">
        <v>3459</v>
      </c>
    </row>
    <row r="96" spans="19:25" ht="22.5" customHeight="1">
      <c r="S96" s="85">
        <v>71</v>
      </c>
      <c r="T96" s="379" t="s">
        <v>3196</v>
      </c>
      <c r="U96" s="402"/>
      <c r="V96" s="402"/>
      <c r="W96" s="380"/>
      <c r="X96" s="80" t="s">
        <v>3328</v>
      </c>
      <c r="Y96" s="80" t="s">
        <v>3460</v>
      </c>
    </row>
    <row r="97" spans="19:25" ht="22.5" customHeight="1">
      <c r="S97" s="85">
        <v>72</v>
      </c>
      <c r="T97" s="379" t="s">
        <v>3197</v>
      </c>
      <c r="U97" s="402"/>
      <c r="V97" s="402"/>
      <c r="W97" s="380"/>
      <c r="X97" s="80" t="s">
        <v>3329</v>
      </c>
      <c r="Y97" s="80" t="s">
        <v>3461</v>
      </c>
    </row>
    <row r="98" spans="19:25" ht="22.5" customHeight="1">
      <c r="S98" s="85">
        <v>73</v>
      </c>
      <c r="T98" s="379" t="s">
        <v>3198</v>
      </c>
      <c r="U98" s="402"/>
      <c r="V98" s="402"/>
      <c r="W98" s="380"/>
      <c r="X98" s="80" t="s">
        <v>3330</v>
      </c>
      <c r="Y98" s="80" t="s">
        <v>3462</v>
      </c>
    </row>
    <row r="99" spans="19:25" ht="22.5" customHeight="1">
      <c r="S99" s="85">
        <v>74</v>
      </c>
      <c r="T99" s="379" t="s">
        <v>3199</v>
      </c>
      <c r="U99" s="402"/>
      <c r="V99" s="402"/>
      <c r="W99" s="380"/>
      <c r="X99" s="80" t="s">
        <v>3331</v>
      </c>
      <c r="Y99" s="80" t="s">
        <v>3463</v>
      </c>
    </row>
    <row r="100" spans="19:25" ht="22.5" customHeight="1">
      <c r="S100" s="85">
        <v>75</v>
      </c>
      <c r="T100" s="379" t="s">
        <v>3200</v>
      </c>
      <c r="U100" s="402"/>
      <c r="V100" s="402"/>
      <c r="W100" s="380"/>
      <c r="X100" s="80" t="s">
        <v>3332</v>
      </c>
      <c r="Y100" s="80" t="s">
        <v>3464</v>
      </c>
    </row>
    <row r="101" spans="19:25" ht="22.5" customHeight="1">
      <c r="S101" s="85">
        <v>76</v>
      </c>
      <c r="T101" s="379" t="s">
        <v>3201</v>
      </c>
      <c r="U101" s="402"/>
      <c r="V101" s="402"/>
      <c r="W101" s="380"/>
      <c r="X101" s="80" t="s">
        <v>3333</v>
      </c>
      <c r="Y101" s="80" t="s">
        <v>3465</v>
      </c>
    </row>
    <row r="102" spans="19:25" ht="22.5" customHeight="1">
      <c r="S102" s="85">
        <v>77</v>
      </c>
      <c r="T102" s="379" t="s">
        <v>3202</v>
      </c>
      <c r="U102" s="402"/>
      <c r="V102" s="402"/>
      <c r="W102" s="380"/>
      <c r="X102" s="80" t="s">
        <v>3334</v>
      </c>
      <c r="Y102" s="80" t="s">
        <v>3466</v>
      </c>
    </row>
    <row r="103" spans="19:25" ht="22.5" customHeight="1">
      <c r="S103" s="85">
        <v>78</v>
      </c>
      <c r="T103" s="379" t="s">
        <v>3203</v>
      </c>
      <c r="U103" s="402"/>
      <c r="V103" s="402"/>
      <c r="W103" s="380"/>
      <c r="X103" s="80" t="s">
        <v>3335</v>
      </c>
      <c r="Y103" s="80" t="s">
        <v>3467</v>
      </c>
    </row>
    <row r="104" spans="19:25" ht="22.5" customHeight="1">
      <c r="S104" s="85">
        <v>79</v>
      </c>
      <c r="T104" s="379" t="s">
        <v>3204</v>
      </c>
      <c r="U104" s="402"/>
      <c r="V104" s="402"/>
      <c r="W104" s="380"/>
      <c r="X104" s="80" t="s">
        <v>3336</v>
      </c>
      <c r="Y104" s="80" t="s">
        <v>3468</v>
      </c>
    </row>
    <row r="105" spans="19:25" ht="22.5" customHeight="1">
      <c r="S105" s="85">
        <v>80</v>
      </c>
      <c r="T105" s="379" t="s">
        <v>3205</v>
      </c>
      <c r="U105" s="402"/>
      <c r="V105" s="402"/>
      <c r="W105" s="380"/>
      <c r="X105" s="80" t="s">
        <v>3337</v>
      </c>
      <c r="Y105" s="80" t="s">
        <v>3469</v>
      </c>
    </row>
    <row r="106" spans="19:25" ht="22.5" customHeight="1">
      <c r="S106" s="85">
        <v>81</v>
      </c>
      <c r="T106" s="379" t="s">
        <v>3206</v>
      </c>
      <c r="U106" s="402"/>
      <c r="V106" s="402"/>
      <c r="W106" s="380"/>
      <c r="X106" s="80" t="s">
        <v>3338</v>
      </c>
      <c r="Y106" s="80" t="s">
        <v>3470</v>
      </c>
    </row>
    <row r="107" spans="19:25" ht="22.5" customHeight="1">
      <c r="S107" s="85">
        <v>82</v>
      </c>
      <c r="T107" s="379" t="s">
        <v>3207</v>
      </c>
      <c r="U107" s="402"/>
      <c r="V107" s="402"/>
      <c r="W107" s="380"/>
      <c r="X107" s="80" t="s">
        <v>3339</v>
      </c>
      <c r="Y107" s="80" t="s">
        <v>3471</v>
      </c>
    </row>
    <row r="108" spans="19:25" ht="22.5" customHeight="1">
      <c r="S108" s="85">
        <v>83</v>
      </c>
      <c r="T108" s="379" t="s">
        <v>3208</v>
      </c>
      <c r="U108" s="402"/>
      <c r="V108" s="402"/>
      <c r="W108" s="380"/>
      <c r="X108" s="80" t="s">
        <v>3340</v>
      </c>
      <c r="Y108" s="80" t="s">
        <v>3472</v>
      </c>
    </row>
    <row r="109" spans="19:25" ht="22.5" customHeight="1">
      <c r="S109" s="85">
        <v>84</v>
      </c>
      <c r="T109" s="379" t="s">
        <v>3209</v>
      </c>
      <c r="U109" s="402"/>
      <c r="V109" s="402"/>
      <c r="W109" s="380"/>
      <c r="X109" s="80" t="s">
        <v>3341</v>
      </c>
      <c r="Y109" s="80" t="s">
        <v>3473</v>
      </c>
    </row>
    <row r="110" spans="19:25" ht="22.5" customHeight="1">
      <c r="S110" s="85">
        <v>85</v>
      </c>
      <c r="T110" s="379" t="s">
        <v>3210</v>
      </c>
      <c r="U110" s="402"/>
      <c r="V110" s="402"/>
      <c r="W110" s="380"/>
      <c r="X110" s="80" t="s">
        <v>3342</v>
      </c>
      <c r="Y110" s="80" t="s">
        <v>3474</v>
      </c>
    </row>
    <row r="111" spans="19:25" ht="22.5" customHeight="1">
      <c r="S111" s="85">
        <v>86</v>
      </c>
      <c r="T111" s="379" t="s">
        <v>3211</v>
      </c>
      <c r="U111" s="402"/>
      <c r="V111" s="402"/>
      <c r="W111" s="380"/>
      <c r="X111" s="80" t="s">
        <v>3343</v>
      </c>
      <c r="Y111" s="80" t="s">
        <v>3475</v>
      </c>
    </row>
    <row r="112" spans="19:25" ht="22.5" customHeight="1">
      <c r="S112" s="85">
        <v>87</v>
      </c>
      <c r="T112" s="379" t="s">
        <v>3212</v>
      </c>
      <c r="U112" s="402"/>
      <c r="V112" s="402"/>
      <c r="W112" s="380"/>
      <c r="X112" s="80" t="s">
        <v>3344</v>
      </c>
      <c r="Y112" s="80" t="s">
        <v>3476</v>
      </c>
    </row>
    <row r="113" spans="19:25" ht="22.5" customHeight="1">
      <c r="S113" s="85">
        <v>88</v>
      </c>
      <c r="T113" s="379" t="s">
        <v>3213</v>
      </c>
      <c r="U113" s="402"/>
      <c r="V113" s="402"/>
      <c r="W113" s="380"/>
      <c r="X113" s="80" t="s">
        <v>3345</v>
      </c>
      <c r="Y113" s="80" t="s">
        <v>3477</v>
      </c>
    </row>
    <row r="114" spans="19:25" ht="22.5" customHeight="1">
      <c r="S114" s="85">
        <v>89</v>
      </c>
      <c r="T114" s="379" t="s">
        <v>3214</v>
      </c>
      <c r="U114" s="402"/>
      <c r="V114" s="402"/>
      <c r="W114" s="380"/>
      <c r="X114" s="80" t="s">
        <v>3346</v>
      </c>
      <c r="Y114" s="80" t="s">
        <v>3478</v>
      </c>
    </row>
    <row r="115" spans="19:25" ht="22.5" customHeight="1">
      <c r="S115" s="85">
        <v>90</v>
      </c>
      <c r="T115" s="379" t="s">
        <v>3215</v>
      </c>
      <c r="U115" s="402"/>
      <c r="V115" s="402"/>
      <c r="W115" s="380"/>
      <c r="X115" s="80" t="s">
        <v>3347</v>
      </c>
      <c r="Y115" s="80" t="s">
        <v>3479</v>
      </c>
    </row>
    <row r="116" spans="19:25" ht="22.5" customHeight="1">
      <c r="S116" s="85">
        <v>91</v>
      </c>
      <c r="T116" s="379" t="s">
        <v>3216</v>
      </c>
      <c r="U116" s="402"/>
      <c r="V116" s="402"/>
      <c r="W116" s="380"/>
      <c r="X116" s="80" t="s">
        <v>3348</v>
      </c>
      <c r="Y116" s="80" t="s">
        <v>3480</v>
      </c>
    </row>
    <row r="117" spans="19:25" ht="22.5" customHeight="1">
      <c r="S117" s="85">
        <v>92</v>
      </c>
      <c r="T117" s="379" t="s">
        <v>3217</v>
      </c>
      <c r="U117" s="402"/>
      <c r="V117" s="402"/>
      <c r="W117" s="380"/>
      <c r="X117" s="80" t="s">
        <v>3349</v>
      </c>
      <c r="Y117" s="80" t="s">
        <v>3481</v>
      </c>
    </row>
    <row r="118" spans="19:25" ht="22.5" customHeight="1">
      <c r="S118" s="85">
        <v>93</v>
      </c>
      <c r="T118" s="379" t="s">
        <v>3218</v>
      </c>
      <c r="U118" s="402"/>
      <c r="V118" s="402"/>
      <c r="W118" s="380"/>
      <c r="X118" s="80" t="s">
        <v>3350</v>
      </c>
      <c r="Y118" s="80" t="s">
        <v>3482</v>
      </c>
    </row>
    <row r="119" spans="19:25" ht="22.5" customHeight="1">
      <c r="S119" s="85">
        <v>94</v>
      </c>
      <c r="T119" s="379" t="s">
        <v>3219</v>
      </c>
      <c r="U119" s="402"/>
      <c r="V119" s="402"/>
      <c r="W119" s="380"/>
      <c r="X119" s="80" t="s">
        <v>3351</v>
      </c>
      <c r="Y119" s="80" t="s">
        <v>3483</v>
      </c>
    </row>
    <row r="120" spans="19:25" ht="22.5" customHeight="1">
      <c r="S120" s="85">
        <v>95</v>
      </c>
      <c r="T120" s="379" t="s">
        <v>3220</v>
      </c>
      <c r="U120" s="402"/>
      <c r="V120" s="402"/>
      <c r="W120" s="380"/>
      <c r="X120" s="80" t="s">
        <v>3352</v>
      </c>
      <c r="Y120" s="80" t="s">
        <v>3484</v>
      </c>
    </row>
    <row r="121" spans="19:25" ht="22.5" customHeight="1">
      <c r="S121" s="85">
        <v>96</v>
      </c>
      <c r="T121" s="379" t="s">
        <v>3221</v>
      </c>
      <c r="U121" s="402"/>
      <c r="V121" s="402"/>
      <c r="W121" s="380"/>
      <c r="X121" s="80" t="s">
        <v>3353</v>
      </c>
      <c r="Y121" s="80" t="s">
        <v>3485</v>
      </c>
    </row>
    <row r="122" spans="19:25" ht="22.5" customHeight="1">
      <c r="S122" s="85">
        <v>97</v>
      </c>
      <c r="T122" s="379" t="s">
        <v>3222</v>
      </c>
      <c r="U122" s="402"/>
      <c r="V122" s="402"/>
      <c r="W122" s="380"/>
      <c r="X122" s="80" t="s">
        <v>3354</v>
      </c>
      <c r="Y122" s="80" t="s">
        <v>3486</v>
      </c>
    </row>
    <row r="123" spans="19:25" ht="22.5" customHeight="1">
      <c r="S123" s="85">
        <v>98</v>
      </c>
      <c r="T123" s="379" t="s">
        <v>3223</v>
      </c>
      <c r="U123" s="402"/>
      <c r="V123" s="402"/>
      <c r="W123" s="380"/>
      <c r="X123" s="80" t="s">
        <v>3355</v>
      </c>
      <c r="Y123" s="80" t="s">
        <v>3487</v>
      </c>
    </row>
    <row r="124" spans="19:25" ht="22.5" customHeight="1">
      <c r="S124" s="85">
        <v>99</v>
      </c>
      <c r="T124" s="379" t="s">
        <v>3224</v>
      </c>
      <c r="U124" s="402"/>
      <c r="V124" s="402"/>
      <c r="W124" s="380"/>
      <c r="X124" s="80" t="s">
        <v>3356</v>
      </c>
      <c r="Y124" s="80" t="s">
        <v>3488</v>
      </c>
    </row>
    <row r="125" spans="19:25" ht="22.5" customHeight="1">
      <c r="S125" s="85">
        <v>100</v>
      </c>
      <c r="T125" s="379" t="s">
        <v>3225</v>
      </c>
      <c r="U125" s="402"/>
      <c r="V125" s="402"/>
      <c r="W125" s="380"/>
      <c r="X125" s="80" t="s">
        <v>3357</v>
      </c>
      <c r="Y125" s="80" t="s">
        <v>3489</v>
      </c>
    </row>
    <row r="126" spans="19:25" ht="22.5" customHeight="1">
      <c r="S126" s="85">
        <v>101</v>
      </c>
      <c r="T126" s="379" t="s">
        <v>3226</v>
      </c>
      <c r="U126" s="402"/>
      <c r="V126" s="402"/>
      <c r="W126" s="380"/>
      <c r="X126" s="80" t="s">
        <v>3358</v>
      </c>
      <c r="Y126" s="80" t="s">
        <v>3490</v>
      </c>
    </row>
    <row r="127" spans="19:25" ht="22.5" customHeight="1">
      <c r="S127" s="85">
        <v>102</v>
      </c>
      <c r="T127" s="379" t="s">
        <v>3227</v>
      </c>
      <c r="U127" s="402"/>
      <c r="V127" s="402"/>
      <c r="W127" s="380"/>
      <c r="X127" s="80" t="s">
        <v>3359</v>
      </c>
      <c r="Y127" s="80" t="s">
        <v>3491</v>
      </c>
    </row>
    <row r="128" spans="19:25" ht="22.5" customHeight="1">
      <c r="S128" s="85">
        <v>103</v>
      </c>
      <c r="T128" s="379" t="s">
        <v>3228</v>
      </c>
      <c r="U128" s="402"/>
      <c r="V128" s="402"/>
      <c r="W128" s="380"/>
      <c r="X128" s="80" t="s">
        <v>3360</v>
      </c>
      <c r="Y128" s="80" t="s">
        <v>3492</v>
      </c>
    </row>
    <row r="129" spans="19:25" ht="22.5" customHeight="1">
      <c r="S129" s="85">
        <v>104</v>
      </c>
      <c r="T129" s="379" t="s">
        <v>3229</v>
      </c>
      <c r="U129" s="402"/>
      <c r="V129" s="402"/>
      <c r="W129" s="380"/>
      <c r="X129" s="80" t="s">
        <v>3361</v>
      </c>
      <c r="Y129" s="80" t="s">
        <v>3493</v>
      </c>
    </row>
    <row r="130" spans="19:25" ht="22.5" customHeight="1">
      <c r="S130" s="85">
        <v>105</v>
      </c>
      <c r="T130" s="379" t="s">
        <v>3230</v>
      </c>
      <c r="U130" s="402"/>
      <c r="V130" s="402"/>
      <c r="W130" s="380"/>
      <c r="X130" s="80" t="s">
        <v>3362</v>
      </c>
      <c r="Y130" s="80" t="s">
        <v>3494</v>
      </c>
    </row>
    <row r="131" spans="19:25" ht="22.5" customHeight="1">
      <c r="S131" s="85">
        <v>106</v>
      </c>
      <c r="T131" s="379" t="s">
        <v>3231</v>
      </c>
      <c r="U131" s="402"/>
      <c r="V131" s="402"/>
      <c r="W131" s="380"/>
      <c r="X131" s="80" t="s">
        <v>3363</v>
      </c>
      <c r="Y131" s="80" t="s">
        <v>3495</v>
      </c>
    </row>
    <row r="132" spans="19:25" ht="22.5" customHeight="1">
      <c r="S132" s="85">
        <v>107</v>
      </c>
      <c r="T132" s="379" t="s">
        <v>3232</v>
      </c>
      <c r="U132" s="402"/>
      <c r="V132" s="402"/>
      <c r="W132" s="380"/>
      <c r="X132" s="80" t="s">
        <v>3364</v>
      </c>
      <c r="Y132" s="80" t="s">
        <v>3496</v>
      </c>
    </row>
    <row r="133" spans="19:25" ht="22.5" customHeight="1">
      <c r="S133" s="85">
        <v>108</v>
      </c>
      <c r="T133" s="379" t="s">
        <v>3233</v>
      </c>
      <c r="U133" s="402"/>
      <c r="V133" s="402"/>
      <c r="W133" s="380"/>
      <c r="X133" s="80" t="s">
        <v>3365</v>
      </c>
      <c r="Y133" s="80" t="s">
        <v>3497</v>
      </c>
    </row>
    <row r="134" spans="19:25" ht="22.5" customHeight="1">
      <c r="S134" s="85">
        <v>109</v>
      </c>
      <c r="T134" s="379" t="s">
        <v>3234</v>
      </c>
      <c r="U134" s="402"/>
      <c r="V134" s="402"/>
      <c r="W134" s="380"/>
      <c r="X134" s="80" t="s">
        <v>3366</v>
      </c>
      <c r="Y134" s="80" t="s">
        <v>3498</v>
      </c>
    </row>
    <row r="135" spans="19:25" ht="22.5" customHeight="1">
      <c r="S135" s="85">
        <v>110</v>
      </c>
      <c r="T135" s="379" t="s">
        <v>3235</v>
      </c>
      <c r="U135" s="402"/>
      <c r="V135" s="402"/>
      <c r="W135" s="380"/>
      <c r="X135" s="80" t="s">
        <v>3367</v>
      </c>
      <c r="Y135" s="80" t="s">
        <v>3499</v>
      </c>
    </row>
    <row r="136" spans="19:25" ht="22.5" customHeight="1">
      <c r="S136" s="85">
        <v>111</v>
      </c>
      <c r="T136" s="379" t="s">
        <v>3236</v>
      </c>
      <c r="U136" s="402"/>
      <c r="V136" s="402"/>
      <c r="W136" s="380"/>
      <c r="X136" s="80" t="s">
        <v>3368</v>
      </c>
      <c r="Y136" s="80" t="s">
        <v>3500</v>
      </c>
    </row>
    <row r="137" spans="19:25" ht="22.5" customHeight="1">
      <c r="S137" s="85">
        <v>112</v>
      </c>
      <c r="T137" s="379" t="s">
        <v>3237</v>
      </c>
      <c r="U137" s="402"/>
      <c r="V137" s="402"/>
      <c r="W137" s="380"/>
      <c r="X137" s="80" t="s">
        <v>3369</v>
      </c>
      <c r="Y137" s="80" t="s">
        <v>3501</v>
      </c>
    </row>
    <row r="138" spans="19:25" ht="22.5" customHeight="1">
      <c r="S138" s="85">
        <v>113</v>
      </c>
      <c r="T138" s="379" t="s">
        <v>3238</v>
      </c>
      <c r="U138" s="402"/>
      <c r="V138" s="402"/>
      <c r="W138" s="380"/>
      <c r="X138" s="80" t="s">
        <v>3370</v>
      </c>
      <c r="Y138" s="80" t="s">
        <v>3502</v>
      </c>
    </row>
    <row r="139" spans="19:25" ht="22.5" customHeight="1">
      <c r="S139" s="85">
        <v>114</v>
      </c>
      <c r="T139" s="379" t="s">
        <v>3239</v>
      </c>
      <c r="U139" s="402"/>
      <c r="V139" s="402"/>
      <c r="W139" s="380"/>
      <c r="X139" s="80" t="s">
        <v>3371</v>
      </c>
      <c r="Y139" s="80" t="s">
        <v>3503</v>
      </c>
    </row>
    <row r="140" spans="19:25" ht="22.5" customHeight="1">
      <c r="S140" s="85">
        <v>115</v>
      </c>
      <c r="T140" s="379" t="s">
        <v>3240</v>
      </c>
      <c r="U140" s="402"/>
      <c r="V140" s="402"/>
      <c r="W140" s="380"/>
      <c r="X140" s="80" t="s">
        <v>3372</v>
      </c>
      <c r="Y140" s="80" t="s">
        <v>3504</v>
      </c>
    </row>
    <row r="141" spans="19:25" ht="22.5" customHeight="1">
      <c r="S141" s="85">
        <v>116</v>
      </c>
      <c r="T141" s="379" t="s">
        <v>3241</v>
      </c>
      <c r="U141" s="402"/>
      <c r="V141" s="402"/>
      <c r="W141" s="380"/>
      <c r="X141" s="80" t="s">
        <v>3373</v>
      </c>
      <c r="Y141" s="80" t="s">
        <v>3505</v>
      </c>
    </row>
    <row r="142" spans="19:25" ht="22.5" customHeight="1">
      <c r="S142" s="85">
        <v>117</v>
      </c>
      <c r="T142" s="379" t="s">
        <v>3242</v>
      </c>
      <c r="U142" s="402"/>
      <c r="V142" s="402"/>
      <c r="W142" s="380"/>
      <c r="X142" s="80" t="s">
        <v>3374</v>
      </c>
      <c r="Y142" s="80" t="s">
        <v>3506</v>
      </c>
    </row>
    <row r="143" spans="19:25" ht="22.5" customHeight="1">
      <c r="S143" s="85">
        <v>118</v>
      </c>
      <c r="T143" s="379" t="s">
        <v>3243</v>
      </c>
      <c r="U143" s="402"/>
      <c r="V143" s="402"/>
      <c r="W143" s="380"/>
      <c r="X143" s="80" t="s">
        <v>3375</v>
      </c>
      <c r="Y143" s="80" t="s">
        <v>3507</v>
      </c>
    </row>
    <row r="144" spans="19:25" ht="22.5" customHeight="1">
      <c r="S144" s="85">
        <v>119</v>
      </c>
      <c r="T144" s="379" t="s">
        <v>3244</v>
      </c>
      <c r="U144" s="402"/>
      <c r="V144" s="402"/>
      <c r="W144" s="380"/>
      <c r="X144" s="80" t="s">
        <v>3376</v>
      </c>
      <c r="Y144" s="80" t="s">
        <v>3508</v>
      </c>
    </row>
    <row r="145" spans="19:25" ht="22.5" customHeight="1">
      <c r="S145" s="85">
        <v>120</v>
      </c>
      <c r="T145" s="379" t="s">
        <v>3245</v>
      </c>
      <c r="U145" s="402"/>
      <c r="V145" s="402"/>
      <c r="W145" s="380"/>
      <c r="X145" s="80" t="s">
        <v>3377</v>
      </c>
      <c r="Y145" s="80" t="s">
        <v>3509</v>
      </c>
    </row>
    <row r="146" spans="19:25" ht="22.5" customHeight="1">
      <c r="S146" s="85">
        <v>121</v>
      </c>
      <c r="T146" s="379" t="s">
        <v>3246</v>
      </c>
      <c r="U146" s="402"/>
      <c r="V146" s="402"/>
      <c r="W146" s="380"/>
      <c r="X146" s="80" t="s">
        <v>3378</v>
      </c>
      <c r="Y146" s="80" t="s">
        <v>3510</v>
      </c>
    </row>
    <row r="147" spans="19:25" ht="22.5" customHeight="1">
      <c r="S147" s="85">
        <v>122</v>
      </c>
      <c r="T147" s="379" t="s">
        <v>3247</v>
      </c>
      <c r="U147" s="402"/>
      <c r="V147" s="402"/>
      <c r="W147" s="380"/>
      <c r="X147" s="80" t="s">
        <v>3379</v>
      </c>
      <c r="Y147" s="80" t="s">
        <v>3511</v>
      </c>
    </row>
    <row r="148" spans="19:25" ht="22.5" customHeight="1">
      <c r="S148" s="85">
        <v>123</v>
      </c>
      <c r="T148" s="379" t="s">
        <v>3248</v>
      </c>
      <c r="U148" s="402"/>
      <c r="V148" s="402"/>
      <c r="W148" s="380"/>
      <c r="X148" s="80" t="s">
        <v>3380</v>
      </c>
      <c r="Y148" s="80" t="s">
        <v>3512</v>
      </c>
    </row>
    <row r="149" spans="19:25" ht="22.5" customHeight="1">
      <c r="S149" s="85">
        <v>124</v>
      </c>
      <c r="T149" s="379" t="s">
        <v>3249</v>
      </c>
      <c r="U149" s="402"/>
      <c r="V149" s="402"/>
      <c r="W149" s="380"/>
      <c r="X149" s="80" t="s">
        <v>3381</v>
      </c>
      <c r="Y149" s="80" t="s">
        <v>3513</v>
      </c>
    </row>
    <row r="150" spans="19:25" ht="22.5" customHeight="1">
      <c r="S150" s="85">
        <v>125</v>
      </c>
      <c r="T150" s="379" t="s">
        <v>3250</v>
      </c>
      <c r="U150" s="402"/>
      <c r="V150" s="402"/>
      <c r="W150" s="380"/>
      <c r="X150" s="80" t="s">
        <v>3382</v>
      </c>
      <c r="Y150" s="80" t="s">
        <v>3514</v>
      </c>
    </row>
    <row r="151" spans="19:25" ht="22.5" customHeight="1">
      <c r="S151" s="85">
        <v>126</v>
      </c>
      <c r="T151" s="379" t="s">
        <v>3251</v>
      </c>
      <c r="U151" s="402"/>
      <c r="V151" s="402"/>
      <c r="W151" s="380"/>
      <c r="X151" s="80" t="s">
        <v>3383</v>
      </c>
      <c r="Y151" s="80" t="s">
        <v>3515</v>
      </c>
    </row>
    <row r="152" spans="19:25" ht="22.5" customHeight="1">
      <c r="S152" s="85">
        <v>127</v>
      </c>
      <c r="T152" s="379" t="s">
        <v>3252</v>
      </c>
      <c r="U152" s="402"/>
      <c r="V152" s="402"/>
      <c r="W152" s="380"/>
      <c r="X152" s="80" t="s">
        <v>3384</v>
      </c>
      <c r="Y152" s="80" t="s">
        <v>3516</v>
      </c>
    </row>
    <row r="153" spans="19:25" ht="22.5" customHeight="1">
      <c r="S153" s="85">
        <v>128</v>
      </c>
      <c r="T153" s="379" t="s">
        <v>3253</v>
      </c>
      <c r="U153" s="402"/>
      <c r="V153" s="402"/>
      <c r="W153" s="380"/>
      <c r="X153" s="80" t="s">
        <v>3385</v>
      </c>
      <c r="Y153" s="80" t="s">
        <v>3517</v>
      </c>
    </row>
    <row r="154" spans="19:25" ht="22.5" customHeight="1">
      <c r="S154" s="85">
        <v>129</v>
      </c>
      <c r="T154" s="379" t="s">
        <v>3254</v>
      </c>
      <c r="U154" s="402"/>
      <c r="V154" s="402"/>
      <c r="W154" s="380"/>
      <c r="X154" s="80" t="s">
        <v>3386</v>
      </c>
      <c r="Y154" s="80" t="s">
        <v>3518</v>
      </c>
    </row>
    <row r="155" spans="19:25" ht="22.5" customHeight="1">
      <c r="S155" s="85">
        <v>130</v>
      </c>
      <c r="T155" s="379" t="s">
        <v>3255</v>
      </c>
      <c r="U155" s="402"/>
      <c r="V155" s="402"/>
      <c r="W155" s="380"/>
      <c r="X155" s="80" t="s">
        <v>3387</v>
      </c>
      <c r="Y155" s="80" t="s">
        <v>3519</v>
      </c>
    </row>
    <row r="156" spans="19:25" ht="22.5" customHeight="1">
      <c r="S156" s="85">
        <v>131</v>
      </c>
      <c r="T156" s="379" t="s">
        <v>3256</v>
      </c>
      <c r="U156" s="402"/>
      <c r="V156" s="402"/>
      <c r="W156" s="380"/>
      <c r="X156" s="80" t="s">
        <v>3388</v>
      </c>
      <c r="Y156" s="80" t="s">
        <v>3520</v>
      </c>
    </row>
    <row r="157" spans="19:25" ht="22.5" customHeight="1">
      <c r="S157" s="85">
        <v>132</v>
      </c>
      <c r="T157" s="379" t="s">
        <v>3257</v>
      </c>
      <c r="U157" s="402"/>
      <c r="V157" s="402"/>
      <c r="W157" s="380"/>
      <c r="X157" s="80" t="s">
        <v>3389</v>
      </c>
      <c r="Y157" s="80" t="s">
        <v>3521</v>
      </c>
    </row>
    <row r="158" spans="19:25" ht="22.5" customHeight="1">
      <c r="S158" s="85">
        <v>133</v>
      </c>
      <c r="T158" s="379" t="s">
        <v>3258</v>
      </c>
      <c r="U158" s="402"/>
      <c r="V158" s="402"/>
      <c r="W158" s="380"/>
      <c r="X158" s="80" t="s">
        <v>3390</v>
      </c>
      <c r="Y158" s="80" t="s">
        <v>3522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3117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180</v>
      </c>
      <c r="E13" s="380"/>
      <c r="F13" s="80" t="s">
        <v>181</v>
      </c>
      <c r="G13" s="80" t="s">
        <v>182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183</v>
      </c>
      <c r="E14" s="380"/>
      <c r="F14" s="80" t="s">
        <v>184</v>
      </c>
      <c r="G14" s="80" t="s">
        <v>185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186</v>
      </c>
      <c r="E16" s="380"/>
      <c r="F16" s="80" t="s">
        <v>187</v>
      </c>
      <c r="G16" s="80" t="s">
        <v>188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189</v>
      </c>
      <c r="E17" s="380"/>
      <c r="F17" s="80" t="s">
        <v>190</v>
      </c>
      <c r="G17" s="80" t="s">
        <v>191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241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243</v>
      </c>
      <c r="E21" s="348"/>
      <c r="F21" s="348"/>
      <c r="G21" s="349"/>
      <c r="H21" s="347" t="s">
        <v>244</v>
      </c>
      <c r="I21" s="348"/>
      <c r="J21" s="348"/>
      <c r="K21" s="349"/>
      <c r="L21" s="347" t="s">
        <v>245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247</v>
      </c>
      <c r="E22" s="348"/>
      <c r="F22" s="348"/>
      <c r="G22" s="349"/>
      <c r="H22" s="347" t="s">
        <v>248</v>
      </c>
      <c r="I22" s="348"/>
      <c r="J22" s="348"/>
      <c r="K22" s="349"/>
      <c r="L22" s="347" t="s">
        <v>249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K20</v>
      </c>
      <c r="D26" s="382"/>
      <c r="E26" s="382"/>
      <c r="F26" s="383"/>
      <c r="G26" s="86" t="str">
        <f aca="true" t="shared" si="1" ref="G26:G40">IF($B26="","",VLOOKUP($B26,$S$24:$Z$67,6))</f>
        <v>K153</v>
      </c>
      <c r="H26" s="86" t="str">
        <f aca="true" t="shared" si="2" ref="H26:H40">IF($B26="","",VLOOKUP($B26,$S$24:$Z$67,7))</f>
        <v>K286</v>
      </c>
      <c r="J26" s="81">
        <v>16</v>
      </c>
      <c r="K26" s="381" t="str">
        <f aca="true" t="shared" si="3" ref="K26:K40">IF(J26="","",VLOOKUP($J26,$S$24:$Z$67,2))</f>
        <v>K35</v>
      </c>
      <c r="L26" s="382"/>
      <c r="M26" s="382"/>
      <c r="N26" s="383"/>
      <c r="O26" s="86" t="str">
        <f aca="true" t="shared" si="4" ref="O26:O40">IF($J26="","",VLOOKUP($J26,$S$24:$Z$67,6))</f>
        <v>K168</v>
      </c>
      <c r="P26" s="381" t="str">
        <f aca="true" t="shared" si="5" ref="P26:P40">IF($J26="","",VLOOKUP($J26,$S$24:$Z$67,7))</f>
        <v>K301</v>
      </c>
      <c r="Q26" s="383" t="str">
        <f aca="true" t="shared" si="6" ref="Q26:Q40">IF($J26="","",VLOOKUP($J26,$S$24:$Z$67,6))</f>
        <v>K168</v>
      </c>
      <c r="S26" s="85">
        <v>1</v>
      </c>
      <c r="T26" s="379" t="s">
        <v>3523</v>
      </c>
      <c r="U26" s="402"/>
      <c r="V26" s="402"/>
      <c r="W26" s="380"/>
      <c r="X26" s="80" t="s">
        <v>3524</v>
      </c>
      <c r="Y26" s="80" t="s">
        <v>3525</v>
      </c>
    </row>
    <row r="27" spans="2:25" ht="22.5" customHeight="1">
      <c r="B27" s="81">
        <v>2</v>
      </c>
      <c r="C27" s="381" t="str">
        <f t="shared" si="0"/>
        <v>K21</v>
      </c>
      <c r="D27" s="382"/>
      <c r="E27" s="382"/>
      <c r="F27" s="383"/>
      <c r="G27" s="86" t="str">
        <f t="shared" si="1"/>
        <v>K154</v>
      </c>
      <c r="H27" s="86" t="str">
        <f t="shared" si="2"/>
        <v>K287</v>
      </c>
      <c r="J27" s="81">
        <v>17</v>
      </c>
      <c r="K27" s="381" t="str">
        <f t="shared" si="3"/>
        <v>K36</v>
      </c>
      <c r="L27" s="382"/>
      <c r="M27" s="382"/>
      <c r="N27" s="383"/>
      <c r="O27" s="86" t="str">
        <f t="shared" si="4"/>
        <v>K169</v>
      </c>
      <c r="P27" s="381" t="str">
        <f t="shared" si="5"/>
        <v>K302</v>
      </c>
      <c r="Q27" s="383" t="str">
        <f t="shared" si="6"/>
        <v>K169</v>
      </c>
      <c r="S27" s="85">
        <v>2</v>
      </c>
      <c r="T27" s="379" t="s">
        <v>3790</v>
      </c>
      <c r="U27" s="402"/>
      <c r="V27" s="402"/>
      <c r="W27" s="380"/>
      <c r="X27" s="80" t="s">
        <v>3658</v>
      </c>
      <c r="Y27" s="80" t="s">
        <v>3526</v>
      </c>
    </row>
    <row r="28" spans="2:25" ht="22.5" customHeight="1">
      <c r="B28" s="81">
        <v>3</v>
      </c>
      <c r="C28" s="381" t="str">
        <f t="shared" si="0"/>
        <v>K22</v>
      </c>
      <c r="D28" s="382"/>
      <c r="E28" s="382"/>
      <c r="F28" s="383"/>
      <c r="G28" s="86" t="str">
        <f t="shared" si="1"/>
        <v>K155</v>
      </c>
      <c r="H28" s="86" t="str">
        <f t="shared" si="2"/>
        <v>K288</v>
      </c>
      <c r="J28" s="81">
        <v>18</v>
      </c>
      <c r="K28" s="381" t="str">
        <f t="shared" si="3"/>
        <v>K37</v>
      </c>
      <c r="L28" s="382"/>
      <c r="M28" s="382"/>
      <c r="N28" s="383"/>
      <c r="O28" s="86" t="str">
        <f t="shared" si="4"/>
        <v>K170</v>
      </c>
      <c r="P28" s="381" t="str">
        <f t="shared" si="5"/>
        <v>K303</v>
      </c>
      <c r="Q28" s="383" t="str">
        <f t="shared" si="6"/>
        <v>K170</v>
      </c>
      <c r="S28" s="85">
        <v>3</v>
      </c>
      <c r="T28" s="379" t="s">
        <v>3791</v>
      </c>
      <c r="U28" s="402"/>
      <c r="V28" s="402"/>
      <c r="W28" s="380"/>
      <c r="X28" s="80" t="s">
        <v>3659</v>
      </c>
      <c r="Y28" s="80" t="s">
        <v>3527</v>
      </c>
    </row>
    <row r="29" spans="2:25" ht="22.5" customHeight="1">
      <c r="B29" s="81">
        <v>4</v>
      </c>
      <c r="C29" s="381" t="str">
        <f t="shared" si="0"/>
        <v>K23</v>
      </c>
      <c r="D29" s="382"/>
      <c r="E29" s="382"/>
      <c r="F29" s="383"/>
      <c r="G29" s="86" t="str">
        <f t="shared" si="1"/>
        <v>K156</v>
      </c>
      <c r="H29" s="86" t="str">
        <f t="shared" si="2"/>
        <v>K289</v>
      </c>
      <c r="J29" s="81">
        <v>19</v>
      </c>
      <c r="K29" s="381" t="str">
        <f t="shared" si="3"/>
        <v>K38</v>
      </c>
      <c r="L29" s="382"/>
      <c r="M29" s="382"/>
      <c r="N29" s="383"/>
      <c r="O29" s="86" t="str">
        <f t="shared" si="4"/>
        <v>K171</v>
      </c>
      <c r="P29" s="381" t="str">
        <f t="shared" si="5"/>
        <v>K304</v>
      </c>
      <c r="Q29" s="383" t="str">
        <f t="shared" si="6"/>
        <v>K171</v>
      </c>
      <c r="S29" s="85">
        <v>4</v>
      </c>
      <c r="T29" s="379" t="s">
        <v>3792</v>
      </c>
      <c r="U29" s="402"/>
      <c r="V29" s="402"/>
      <c r="W29" s="380"/>
      <c r="X29" s="80" t="s">
        <v>3660</v>
      </c>
      <c r="Y29" s="80" t="s">
        <v>3528</v>
      </c>
    </row>
    <row r="30" spans="2:25" ht="22.5" customHeight="1">
      <c r="B30" s="81">
        <v>5</v>
      </c>
      <c r="C30" s="381" t="str">
        <f t="shared" si="0"/>
        <v>K24</v>
      </c>
      <c r="D30" s="382"/>
      <c r="E30" s="382"/>
      <c r="F30" s="383"/>
      <c r="G30" s="86" t="str">
        <f t="shared" si="1"/>
        <v>K157</v>
      </c>
      <c r="H30" s="86" t="str">
        <f t="shared" si="2"/>
        <v>K290</v>
      </c>
      <c r="J30" s="81">
        <v>20</v>
      </c>
      <c r="K30" s="381" t="str">
        <f t="shared" si="3"/>
        <v>K39</v>
      </c>
      <c r="L30" s="382"/>
      <c r="M30" s="382"/>
      <c r="N30" s="383"/>
      <c r="O30" s="86" t="str">
        <f t="shared" si="4"/>
        <v>K172</v>
      </c>
      <c r="P30" s="381" t="str">
        <f t="shared" si="5"/>
        <v>K305</v>
      </c>
      <c r="Q30" s="383" t="str">
        <f t="shared" si="6"/>
        <v>K172</v>
      </c>
      <c r="S30" s="85">
        <v>5</v>
      </c>
      <c r="T30" s="379" t="s">
        <v>3793</v>
      </c>
      <c r="U30" s="402"/>
      <c r="V30" s="402"/>
      <c r="W30" s="380"/>
      <c r="X30" s="80" t="s">
        <v>3661</v>
      </c>
      <c r="Y30" s="80" t="s">
        <v>3529</v>
      </c>
    </row>
    <row r="31" spans="2:25" ht="22.5" customHeight="1">
      <c r="B31" s="81">
        <v>6</v>
      </c>
      <c r="C31" s="381" t="str">
        <f t="shared" si="0"/>
        <v>K25</v>
      </c>
      <c r="D31" s="382"/>
      <c r="E31" s="382"/>
      <c r="F31" s="383"/>
      <c r="G31" s="86" t="str">
        <f t="shared" si="1"/>
        <v>K158</v>
      </c>
      <c r="H31" s="86" t="str">
        <f t="shared" si="2"/>
        <v>K291</v>
      </c>
      <c r="J31" s="81">
        <v>21</v>
      </c>
      <c r="K31" s="381" t="str">
        <f t="shared" si="3"/>
        <v>K40</v>
      </c>
      <c r="L31" s="382"/>
      <c r="M31" s="382"/>
      <c r="N31" s="383"/>
      <c r="O31" s="86" t="str">
        <f t="shared" si="4"/>
        <v>K173</v>
      </c>
      <c r="P31" s="381" t="str">
        <f t="shared" si="5"/>
        <v>K306</v>
      </c>
      <c r="Q31" s="383" t="str">
        <f t="shared" si="6"/>
        <v>K173</v>
      </c>
      <c r="S31" s="85">
        <v>6</v>
      </c>
      <c r="T31" s="379" t="s">
        <v>3794</v>
      </c>
      <c r="U31" s="402"/>
      <c r="V31" s="402"/>
      <c r="W31" s="380"/>
      <c r="X31" s="80" t="s">
        <v>3662</v>
      </c>
      <c r="Y31" s="80" t="s">
        <v>3530</v>
      </c>
    </row>
    <row r="32" spans="2:25" ht="22.5" customHeight="1">
      <c r="B32" s="81">
        <v>7</v>
      </c>
      <c r="C32" s="381" t="str">
        <f t="shared" si="0"/>
        <v>K26</v>
      </c>
      <c r="D32" s="382"/>
      <c r="E32" s="382"/>
      <c r="F32" s="383"/>
      <c r="G32" s="86" t="str">
        <f t="shared" si="1"/>
        <v>K159</v>
      </c>
      <c r="H32" s="86" t="str">
        <f t="shared" si="2"/>
        <v>K292</v>
      </c>
      <c r="J32" s="81">
        <v>22</v>
      </c>
      <c r="K32" s="381" t="str">
        <f t="shared" si="3"/>
        <v>K41</v>
      </c>
      <c r="L32" s="382"/>
      <c r="M32" s="382"/>
      <c r="N32" s="383"/>
      <c r="O32" s="86" t="str">
        <f t="shared" si="4"/>
        <v>K174</v>
      </c>
      <c r="P32" s="381" t="str">
        <f t="shared" si="5"/>
        <v>K307</v>
      </c>
      <c r="Q32" s="383" t="str">
        <f t="shared" si="6"/>
        <v>K174</v>
      </c>
      <c r="S32" s="85">
        <v>7</v>
      </c>
      <c r="T32" s="379" t="s">
        <v>3795</v>
      </c>
      <c r="U32" s="402"/>
      <c r="V32" s="402"/>
      <c r="W32" s="380"/>
      <c r="X32" s="80" t="s">
        <v>3663</v>
      </c>
      <c r="Y32" s="80" t="s">
        <v>3531</v>
      </c>
    </row>
    <row r="33" spans="2:25" ht="22.5" customHeight="1">
      <c r="B33" s="81">
        <v>8</v>
      </c>
      <c r="C33" s="381" t="str">
        <f t="shared" si="0"/>
        <v>K27</v>
      </c>
      <c r="D33" s="382"/>
      <c r="E33" s="382"/>
      <c r="F33" s="383"/>
      <c r="G33" s="86" t="str">
        <f t="shared" si="1"/>
        <v>K160</v>
      </c>
      <c r="H33" s="86" t="str">
        <f t="shared" si="2"/>
        <v>K293</v>
      </c>
      <c r="J33" s="81">
        <v>23</v>
      </c>
      <c r="K33" s="381" t="str">
        <f t="shared" si="3"/>
        <v>K42</v>
      </c>
      <c r="L33" s="382"/>
      <c r="M33" s="382"/>
      <c r="N33" s="383"/>
      <c r="O33" s="86" t="str">
        <f t="shared" si="4"/>
        <v>K175</v>
      </c>
      <c r="P33" s="381" t="str">
        <f t="shared" si="5"/>
        <v>K308</v>
      </c>
      <c r="Q33" s="383" t="str">
        <f t="shared" si="6"/>
        <v>K175</v>
      </c>
      <c r="S33" s="85">
        <v>8</v>
      </c>
      <c r="T33" s="379" t="s">
        <v>3796</v>
      </c>
      <c r="U33" s="402"/>
      <c r="V33" s="402"/>
      <c r="W33" s="380"/>
      <c r="X33" s="80" t="s">
        <v>3664</v>
      </c>
      <c r="Y33" s="80" t="s">
        <v>3532</v>
      </c>
    </row>
    <row r="34" spans="2:25" ht="22.5" customHeight="1">
      <c r="B34" s="81">
        <v>9</v>
      </c>
      <c r="C34" s="381" t="str">
        <f t="shared" si="0"/>
        <v>K28</v>
      </c>
      <c r="D34" s="382"/>
      <c r="E34" s="382"/>
      <c r="F34" s="383"/>
      <c r="G34" s="86" t="str">
        <f t="shared" si="1"/>
        <v>K161</v>
      </c>
      <c r="H34" s="86" t="str">
        <f t="shared" si="2"/>
        <v>K294</v>
      </c>
      <c r="J34" s="81">
        <v>24</v>
      </c>
      <c r="K34" s="381" t="str">
        <f t="shared" si="3"/>
        <v>K43</v>
      </c>
      <c r="L34" s="382"/>
      <c r="M34" s="382"/>
      <c r="N34" s="383"/>
      <c r="O34" s="86" t="str">
        <f t="shared" si="4"/>
        <v>K176</v>
      </c>
      <c r="P34" s="381" t="str">
        <f t="shared" si="5"/>
        <v>K309</v>
      </c>
      <c r="Q34" s="383" t="str">
        <f t="shared" si="6"/>
        <v>K176</v>
      </c>
      <c r="S34" s="85">
        <v>9</v>
      </c>
      <c r="T34" s="379" t="s">
        <v>3797</v>
      </c>
      <c r="U34" s="402"/>
      <c r="V34" s="402"/>
      <c r="W34" s="380"/>
      <c r="X34" s="80" t="s">
        <v>3665</v>
      </c>
      <c r="Y34" s="80" t="s">
        <v>3533</v>
      </c>
    </row>
    <row r="35" spans="2:25" ht="22.5" customHeight="1">
      <c r="B35" s="81">
        <v>10</v>
      </c>
      <c r="C35" s="381" t="str">
        <f t="shared" si="0"/>
        <v>K29</v>
      </c>
      <c r="D35" s="382"/>
      <c r="E35" s="382"/>
      <c r="F35" s="383"/>
      <c r="G35" s="86" t="str">
        <f t="shared" si="1"/>
        <v>K162</v>
      </c>
      <c r="H35" s="86" t="str">
        <f t="shared" si="2"/>
        <v>K295</v>
      </c>
      <c r="J35" s="81">
        <v>25</v>
      </c>
      <c r="K35" s="381" t="str">
        <f t="shared" si="3"/>
        <v>K44</v>
      </c>
      <c r="L35" s="382"/>
      <c r="M35" s="382"/>
      <c r="N35" s="383"/>
      <c r="O35" s="86" t="str">
        <f t="shared" si="4"/>
        <v>K177</v>
      </c>
      <c r="P35" s="381" t="str">
        <f t="shared" si="5"/>
        <v>K310</v>
      </c>
      <c r="Q35" s="383" t="str">
        <f t="shared" si="6"/>
        <v>K177</v>
      </c>
      <c r="S35" s="85">
        <v>10</v>
      </c>
      <c r="T35" s="379" t="s">
        <v>3798</v>
      </c>
      <c r="U35" s="402"/>
      <c r="V35" s="402"/>
      <c r="W35" s="380"/>
      <c r="X35" s="80" t="s">
        <v>3666</v>
      </c>
      <c r="Y35" s="80" t="s">
        <v>3534</v>
      </c>
    </row>
    <row r="36" spans="2:25" ht="22.5" customHeight="1">
      <c r="B36" s="81">
        <v>11</v>
      </c>
      <c r="C36" s="381" t="str">
        <f t="shared" si="0"/>
        <v>K30</v>
      </c>
      <c r="D36" s="382"/>
      <c r="E36" s="382"/>
      <c r="F36" s="383"/>
      <c r="G36" s="86" t="str">
        <f t="shared" si="1"/>
        <v>K163</v>
      </c>
      <c r="H36" s="86" t="str">
        <f t="shared" si="2"/>
        <v>K296</v>
      </c>
      <c r="J36" s="81">
        <v>26</v>
      </c>
      <c r="K36" s="381" t="str">
        <f t="shared" si="3"/>
        <v>K45</v>
      </c>
      <c r="L36" s="382"/>
      <c r="M36" s="382"/>
      <c r="N36" s="383"/>
      <c r="O36" s="86" t="str">
        <f t="shared" si="4"/>
        <v>K178</v>
      </c>
      <c r="P36" s="381" t="str">
        <f t="shared" si="5"/>
        <v>K311</v>
      </c>
      <c r="Q36" s="383" t="str">
        <f t="shared" si="6"/>
        <v>K178</v>
      </c>
      <c r="S36" s="85">
        <v>11</v>
      </c>
      <c r="T36" s="379" t="s">
        <v>3799</v>
      </c>
      <c r="U36" s="402"/>
      <c r="V36" s="402"/>
      <c r="W36" s="380"/>
      <c r="X36" s="80" t="s">
        <v>3667</v>
      </c>
      <c r="Y36" s="80" t="s">
        <v>3535</v>
      </c>
    </row>
    <row r="37" spans="2:25" ht="22.5" customHeight="1">
      <c r="B37" s="81">
        <v>12</v>
      </c>
      <c r="C37" s="381" t="str">
        <f t="shared" si="0"/>
        <v>K31</v>
      </c>
      <c r="D37" s="382"/>
      <c r="E37" s="382"/>
      <c r="F37" s="383"/>
      <c r="G37" s="86" t="str">
        <f t="shared" si="1"/>
        <v>K164</v>
      </c>
      <c r="H37" s="86" t="str">
        <f t="shared" si="2"/>
        <v>K297</v>
      </c>
      <c r="J37" s="81">
        <v>27</v>
      </c>
      <c r="K37" s="381" t="str">
        <f t="shared" si="3"/>
        <v>K46</v>
      </c>
      <c r="L37" s="382"/>
      <c r="M37" s="382"/>
      <c r="N37" s="383"/>
      <c r="O37" s="86" t="str">
        <f t="shared" si="4"/>
        <v>K179</v>
      </c>
      <c r="P37" s="381" t="str">
        <f t="shared" si="5"/>
        <v>K312</v>
      </c>
      <c r="Q37" s="383" t="str">
        <f t="shared" si="6"/>
        <v>K179</v>
      </c>
      <c r="S37" s="85">
        <v>12</v>
      </c>
      <c r="T37" s="379" t="s">
        <v>3800</v>
      </c>
      <c r="U37" s="402"/>
      <c r="V37" s="402"/>
      <c r="W37" s="380"/>
      <c r="X37" s="80" t="s">
        <v>3668</v>
      </c>
      <c r="Y37" s="80" t="s">
        <v>3536</v>
      </c>
    </row>
    <row r="38" spans="2:25" ht="22.5" customHeight="1">
      <c r="B38" s="81">
        <v>13</v>
      </c>
      <c r="C38" s="381" t="str">
        <f t="shared" si="0"/>
        <v>K32</v>
      </c>
      <c r="D38" s="382"/>
      <c r="E38" s="382"/>
      <c r="F38" s="383"/>
      <c r="G38" s="86" t="str">
        <f t="shared" si="1"/>
        <v>K165</v>
      </c>
      <c r="H38" s="86" t="str">
        <f t="shared" si="2"/>
        <v>K298</v>
      </c>
      <c r="J38" s="81">
        <v>28</v>
      </c>
      <c r="K38" s="381" t="str">
        <f t="shared" si="3"/>
        <v>K47</v>
      </c>
      <c r="L38" s="382"/>
      <c r="M38" s="382"/>
      <c r="N38" s="383"/>
      <c r="O38" s="86" t="str">
        <f t="shared" si="4"/>
        <v>K180</v>
      </c>
      <c r="P38" s="381" t="str">
        <f t="shared" si="5"/>
        <v>K313</v>
      </c>
      <c r="Q38" s="383" t="str">
        <f t="shared" si="6"/>
        <v>K180</v>
      </c>
      <c r="S38" s="85">
        <v>13</v>
      </c>
      <c r="T38" s="379" t="s">
        <v>3801</v>
      </c>
      <c r="U38" s="402"/>
      <c r="V38" s="402"/>
      <c r="W38" s="380"/>
      <c r="X38" s="80" t="s">
        <v>3669</v>
      </c>
      <c r="Y38" s="80" t="s">
        <v>3537</v>
      </c>
    </row>
    <row r="39" spans="2:25" ht="22.5" customHeight="1">
      <c r="B39" s="81">
        <v>14</v>
      </c>
      <c r="C39" s="381" t="str">
        <f t="shared" si="0"/>
        <v>K33</v>
      </c>
      <c r="D39" s="382"/>
      <c r="E39" s="382"/>
      <c r="F39" s="383"/>
      <c r="G39" s="86" t="str">
        <f t="shared" si="1"/>
        <v>K166</v>
      </c>
      <c r="H39" s="86" t="str">
        <f t="shared" si="2"/>
        <v>K299</v>
      </c>
      <c r="J39" s="81">
        <v>29</v>
      </c>
      <c r="K39" s="381" t="str">
        <f t="shared" si="3"/>
        <v>K48</v>
      </c>
      <c r="L39" s="382"/>
      <c r="M39" s="382"/>
      <c r="N39" s="383"/>
      <c r="O39" s="86" t="str">
        <f t="shared" si="4"/>
        <v>K181</v>
      </c>
      <c r="P39" s="381" t="str">
        <f t="shared" si="5"/>
        <v>K314</v>
      </c>
      <c r="Q39" s="383" t="str">
        <f t="shared" si="6"/>
        <v>K181</v>
      </c>
      <c r="S39" s="85">
        <v>14</v>
      </c>
      <c r="T39" s="379" t="s">
        <v>3802</v>
      </c>
      <c r="U39" s="402"/>
      <c r="V39" s="402"/>
      <c r="W39" s="380"/>
      <c r="X39" s="80" t="s">
        <v>3670</v>
      </c>
      <c r="Y39" s="80" t="s">
        <v>3538</v>
      </c>
    </row>
    <row r="40" spans="2:25" ht="22.5" customHeight="1">
      <c r="B40" s="81">
        <v>15</v>
      </c>
      <c r="C40" s="381" t="str">
        <f t="shared" si="0"/>
        <v>K34</v>
      </c>
      <c r="D40" s="382"/>
      <c r="E40" s="382"/>
      <c r="F40" s="383"/>
      <c r="G40" s="86" t="str">
        <f t="shared" si="1"/>
        <v>K167</v>
      </c>
      <c r="H40" s="86" t="str">
        <f t="shared" si="2"/>
        <v>K300</v>
      </c>
      <c r="J40" s="81">
        <v>30</v>
      </c>
      <c r="K40" s="381" t="str">
        <f t="shared" si="3"/>
        <v>K49</v>
      </c>
      <c r="L40" s="382"/>
      <c r="M40" s="382"/>
      <c r="N40" s="383"/>
      <c r="O40" s="86" t="str">
        <f t="shared" si="4"/>
        <v>K182</v>
      </c>
      <c r="P40" s="381" t="str">
        <f t="shared" si="5"/>
        <v>K315</v>
      </c>
      <c r="Q40" s="383" t="str">
        <f t="shared" si="6"/>
        <v>K182</v>
      </c>
      <c r="S40" s="85">
        <v>15</v>
      </c>
      <c r="T40" s="379" t="s">
        <v>3803</v>
      </c>
      <c r="U40" s="402"/>
      <c r="V40" s="402"/>
      <c r="W40" s="380"/>
      <c r="X40" s="80" t="s">
        <v>3671</v>
      </c>
      <c r="Y40" s="80" t="s">
        <v>3539</v>
      </c>
    </row>
    <row r="41" spans="19:25" ht="22.5" customHeight="1">
      <c r="S41" s="85">
        <v>16</v>
      </c>
      <c r="T41" s="379" t="s">
        <v>3804</v>
      </c>
      <c r="U41" s="402"/>
      <c r="V41" s="402"/>
      <c r="W41" s="380"/>
      <c r="X41" s="80" t="s">
        <v>3672</v>
      </c>
      <c r="Y41" s="80" t="s">
        <v>3540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3805</v>
      </c>
      <c r="U42" s="402"/>
      <c r="V42" s="402"/>
      <c r="W42" s="380"/>
      <c r="X42" s="80" t="s">
        <v>3673</v>
      </c>
      <c r="Y42" s="80" t="s">
        <v>3541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3806</v>
      </c>
      <c r="U43" s="402"/>
      <c r="V43" s="402"/>
      <c r="W43" s="380"/>
      <c r="X43" s="80" t="s">
        <v>3674</v>
      </c>
      <c r="Y43" s="80" t="s">
        <v>3542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3807</v>
      </c>
      <c r="U44" s="402"/>
      <c r="V44" s="402"/>
      <c r="W44" s="380"/>
      <c r="X44" s="80" t="s">
        <v>3675</v>
      </c>
      <c r="Y44" s="80" t="s">
        <v>3543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3808</v>
      </c>
      <c r="U45" s="402"/>
      <c r="V45" s="402"/>
      <c r="W45" s="380"/>
      <c r="X45" s="80" t="s">
        <v>3676</v>
      </c>
      <c r="Y45" s="80" t="s">
        <v>3544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3809</v>
      </c>
      <c r="U46" s="402"/>
      <c r="V46" s="402"/>
      <c r="W46" s="380"/>
      <c r="X46" s="80" t="s">
        <v>3677</v>
      </c>
      <c r="Y46" s="80" t="s">
        <v>3545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3810</v>
      </c>
      <c r="U47" s="402"/>
      <c r="V47" s="402"/>
      <c r="W47" s="380"/>
      <c r="X47" s="80" t="s">
        <v>3678</v>
      </c>
      <c r="Y47" s="80" t="s">
        <v>3546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3811</v>
      </c>
      <c r="U48" s="402"/>
      <c r="V48" s="402"/>
      <c r="W48" s="380"/>
      <c r="X48" s="80" t="s">
        <v>3679</v>
      </c>
      <c r="Y48" s="80" t="s">
        <v>3547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3812</v>
      </c>
      <c r="U49" s="402"/>
      <c r="V49" s="402"/>
      <c r="W49" s="380"/>
      <c r="X49" s="80" t="s">
        <v>3680</v>
      </c>
      <c r="Y49" s="80" t="s">
        <v>3548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3813</v>
      </c>
      <c r="U50" s="402"/>
      <c r="V50" s="402"/>
      <c r="W50" s="380"/>
      <c r="X50" s="80" t="s">
        <v>3681</v>
      </c>
      <c r="Y50" s="80" t="s">
        <v>3549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3814</v>
      </c>
      <c r="U51" s="402"/>
      <c r="V51" s="402"/>
      <c r="W51" s="380"/>
      <c r="X51" s="80" t="s">
        <v>3682</v>
      </c>
      <c r="Y51" s="80" t="s">
        <v>3550</v>
      </c>
    </row>
    <row r="52" spans="19:25" ht="22.5" customHeight="1">
      <c r="S52" s="85">
        <v>27</v>
      </c>
      <c r="T52" s="379" t="s">
        <v>3815</v>
      </c>
      <c r="U52" s="402"/>
      <c r="V52" s="402"/>
      <c r="W52" s="380"/>
      <c r="X52" s="80" t="s">
        <v>3683</v>
      </c>
      <c r="Y52" s="80" t="s">
        <v>3551</v>
      </c>
    </row>
    <row r="53" spans="19:25" ht="22.5" customHeight="1">
      <c r="S53" s="85">
        <v>28</v>
      </c>
      <c r="T53" s="379" t="s">
        <v>3816</v>
      </c>
      <c r="U53" s="402"/>
      <c r="V53" s="402"/>
      <c r="W53" s="380"/>
      <c r="X53" s="80" t="s">
        <v>3684</v>
      </c>
      <c r="Y53" s="80" t="s">
        <v>3552</v>
      </c>
    </row>
    <row r="54" spans="19:25" ht="22.5" customHeight="1">
      <c r="S54" s="85">
        <v>29</v>
      </c>
      <c r="T54" s="379" t="s">
        <v>3817</v>
      </c>
      <c r="U54" s="402"/>
      <c r="V54" s="402"/>
      <c r="W54" s="380"/>
      <c r="X54" s="80" t="s">
        <v>3685</v>
      </c>
      <c r="Y54" s="80" t="s">
        <v>3553</v>
      </c>
    </row>
    <row r="55" spans="19:25" ht="22.5" customHeight="1">
      <c r="S55" s="85">
        <v>30</v>
      </c>
      <c r="T55" s="379" t="s">
        <v>3818</v>
      </c>
      <c r="U55" s="402"/>
      <c r="V55" s="402"/>
      <c r="W55" s="380"/>
      <c r="X55" s="80" t="s">
        <v>3686</v>
      </c>
      <c r="Y55" s="80" t="s">
        <v>3554</v>
      </c>
    </row>
    <row r="56" spans="4:25" ht="22.5" customHeight="1">
      <c r="D56" s="11"/>
      <c r="E56" s="11"/>
      <c r="F56" s="11"/>
      <c r="S56" s="85">
        <v>31</v>
      </c>
      <c r="T56" s="379" t="s">
        <v>3819</v>
      </c>
      <c r="U56" s="402"/>
      <c r="V56" s="402"/>
      <c r="W56" s="380"/>
      <c r="X56" s="80" t="s">
        <v>3687</v>
      </c>
      <c r="Y56" s="80" t="s">
        <v>3555</v>
      </c>
    </row>
    <row r="57" spans="4:25" ht="22.5" customHeight="1">
      <c r="D57" s="11"/>
      <c r="E57" s="11"/>
      <c r="F57" s="11"/>
      <c r="S57" s="85">
        <v>32</v>
      </c>
      <c r="T57" s="379" t="s">
        <v>3820</v>
      </c>
      <c r="U57" s="402"/>
      <c r="V57" s="402"/>
      <c r="W57" s="380"/>
      <c r="X57" s="80" t="s">
        <v>3688</v>
      </c>
      <c r="Y57" s="80" t="s">
        <v>3556</v>
      </c>
    </row>
    <row r="58" spans="19:25" ht="22.5" customHeight="1">
      <c r="S58" s="85">
        <v>33</v>
      </c>
      <c r="T58" s="379" t="s">
        <v>3821</v>
      </c>
      <c r="U58" s="402"/>
      <c r="V58" s="402"/>
      <c r="W58" s="380"/>
      <c r="X58" s="80" t="s">
        <v>3689</v>
      </c>
      <c r="Y58" s="80" t="s">
        <v>3557</v>
      </c>
    </row>
    <row r="59" spans="19:25" ht="22.5" customHeight="1">
      <c r="S59" s="85">
        <v>34</v>
      </c>
      <c r="T59" s="379" t="s">
        <v>3822</v>
      </c>
      <c r="U59" s="402"/>
      <c r="V59" s="402"/>
      <c r="W59" s="380"/>
      <c r="X59" s="80" t="s">
        <v>3690</v>
      </c>
      <c r="Y59" s="80" t="s">
        <v>3558</v>
      </c>
    </row>
    <row r="60" spans="19:25" ht="22.5" customHeight="1">
      <c r="S60" s="85">
        <v>35</v>
      </c>
      <c r="T60" s="379" t="s">
        <v>3823</v>
      </c>
      <c r="U60" s="402"/>
      <c r="V60" s="402"/>
      <c r="W60" s="380"/>
      <c r="X60" s="80" t="s">
        <v>3691</v>
      </c>
      <c r="Y60" s="80" t="s">
        <v>3559</v>
      </c>
    </row>
    <row r="61" spans="19:25" ht="22.5" customHeight="1">
      <c r="S61" s="85">
        <v>36</v>
      </c>
      <c r="T61" s="379" t="s">
        <v>3824</v>
      </c>
      <c r="U61" s="402"/>
      <c r="V61" s="402"/>
      <c r="W61" s="380"/>
      <c r="X61" s="80" t="s">
        <v>3692</v>
      </c>
      <c r="Y61" s="80" t="s">
        <v>3560</v>
      </c>
    </row>
    <row r="62" spans="19:25" ht="22.5" customHeight="1">
      <c r="S62" s="85">
        <v>37</v>
      </c>
      <c r="T62" s="379" t="s">
        <v>3825</v>
      </c>
      <c r="U62" s="402"/>
      <c r="V62" s="402"/>
      <c r="W62" s="380"/>
      <c r="X62" s="80" t="s">
        <v>3693</v>
      </c>
      <c r="Y62" s="80" t="s">
        <v>3561</v>
      </c>
    </row>
    <row r="63" spans="19:25" ht="22.5" customHeight="1">
      <c r="S63" s="85">
        <v>38</v>
      </c>
      <c r="T63" s="379" t="s">
        <v>3826</v>
      </c>
      <c r="U63" s="402"/>
      <c r="V63" s="402"/>
      <c r="W63" s="380"/>
      <c r="X63" s="80" t="s">
        <v>3694</v>
      </c>
      <c r="Y63" s="80" t="s">
        <v>3562</v>
      </c>
    </row>
    <row r="64" spans="19:25" ht="22.5" customHeight="1">
      <c r="S64" s="85">
        <v>39</v>
      </c>
      <c r="T64" s="379" t="s">
        <v>3827</v>
      </c>
      <c r="U64" s="402"/>
      <c r="V64" s="402"/>
      <c r="W64" s="380"/>
      <c r="X64" s="80" t="s">
        <v>3695</v>
      </c>
      <c r="Y64" s="80" t="s">
        <v>3563</v>
      </c>
    </row>
    <row r="65" spans="19:25" ht="22.5" customHeight="1">
      <c r="S65" s="85">
        <v>40</v>
      </c>
      <c r="T65" s="379" t="s">
        <v>3828</v>
      </c>
      <c r="U65" s="402"/>
      <c r="V65" s="402"/>
      <c r="W65" s="380"/>
      <c r="X65" s="80" t="s">
        <v>3696</v>
      </c>
      <c r="Y65" s="80" t="s">
        <v>3564</v>
      </c>
    </row>
    <row r="66" spans="19:25" ht="22.5" customHeight="1">
      <c r="S66" s="85">
        <v>41</v>
      </c>
      <c r="T66" s="379" t="s">
        <v>3829</v>
      </c>
      <c r="U66" s="402"/>
      <c r="V66" s="402"/>
      <c r="W66" s="380"/>
      <c r="X66" s="80" t="s">
        <v>3697</v>
      </c>
      <c r="Y66" s="80" t="s">
        <v>3565</v>
      </c>
    </row>
    <row r="67" spans="19:25" ht="22.5" customHeight="1">
      <c r="S67" s="85">
        <v>42</v>
      </c>
      <c r="T67" s="379" t="s">
        <v>3830</v>
      </c>
      <c r="U67" s="402"/>
      <c r="V67" s="402"/>
      <c r="W67" s="380"/>
      <c r="X67" s="80" t="s">
        <v>3698</v>
      </c>
      <c r="Y67" s="80" t="s">
        <v>3566</v>
      </c>
    </row>
    <row r="68" spans="19:25" ht="22.5" customHeight="1">
      <c r="S68" s="85">
        <v>43</v>
      </c>
      <c r="T68" s="379" t="s">
        <v>3831</v>
      </c>
      <c r="U68" s="402"/>
      <c r="V68" s="402"/>
      <c r="W68" s="380"/>
      <c r="X68" s="80" t="s">
        <v>3699</v>
      </c>
      <c r="Y68" s="80" t="s">
        <v>3567</v>
      </c>
    </row>
    <row r="69" spans="19:25" ht="22.5" customHeight="1">
      <c r="S69" s="85">
        <v>44</v>
      </c>
      <c r="T69" s="379" t="s">
        <v>3832</v>
      </c>
      <c r="U69" s="402"/>
      <c r="V69" s="402"/>
      <c r="W69" s="380"/>
      <c r="X69" s="80" t="s">
        <v>3700</v>
      </c>
      <c r="Y69" s="80" t="s">
        <v>3568</v>
      </c>
    </row>
    <row r="70" spans="19:25" ht="22.5" customHeight="1">
      <c r="S70" s="85">
        <v>45</v>
      </c>
      <c r="T70" s="379" t="s">
        <v>3833</v>
      </c>
      <c r="U70" s="402"/>
      <c r="V70" s="402"/>
      <c r="W70" s="380"/>
      <c r="X70" s="80" t="s">
        <v>3701</v>
      </c>
      <c r="Y70" s="80" t="s">
        <v>3569</v>
      </c>
    </row>
    <row r="71" spans="19:25" ht="22.5" customHeight="1">
      <c r="S71" s="85">
        <v>46</v>
      </c>
      <c r="T71" s="379" t="s">
        <v>3834</v>
      </c>
      <c r="U71" s="402"/>
      <c r="V71" s="402"/>
      <c r="W71" s="380"/>
      <c r="X71" s="80" t="s">
        <v>3702</v>
      </c>
      <c r="Y71" s="80" t="s">
        <v>3570</v>
      </c>
    </row>
    <row r="72" spans="19:25" ht="22.5" customHeight="1">
      <c r="S72" s="85">
        <v>47</v>
      </c>
      <c r="T72" s="379" t="s">
        <v>3835</v>
      </c>
      <c r="U72" s="402"/>
      <c r="V72" s="402"/>
      <c r="W72" s="380"/>
      <c r="X72" s="80" t="s">
        <v>3703</v>
      </c>
      <c r="Y72" s="80" t="s">
        <v>3571</v>
      </c>
    </row>
    <row r="73" spans="19:25" ht="22.5" customHeight="1">
      <c r="S73" s="85">
        <v>48</v>
      </c>
      <c r="T73" s="379" t="s">
        <v>3836</v>
      </c>
      <c r="U73" s="402"/>
      <c r="V73" s="402"/>
      <c r="W73" s="380"/>
      <c r="X73" s="80" t="s">
        <v>3704</v>
      </c>
      <c r="Y73" s="80" t="s">
        <v>3572</v>
      </c>
    </row>
    <row r="74" spans="19:25" ht="22.5" customHeight="1">
      <c r="S74" s="85">
        <v>49</v>
      </c>
      <c r="T74" s="379" t="s">
        <v>3837</v>
      </c>
      <c r="U74" s="402"/>
      <c r="V74" s="402"/>
      <c r="W74" s="380"/>
      <c r="X74" s="80" t="s">
        <v>3705</v>
      </c>
      <c r="Y74" s="80" t="s">
        <v>3573</v>
      </c>
    </row>
    <row r="75" spans="19:25" ht="22.5" customHeight="1">
      <c r="S75" s="85">
        <v>50</v>
      </c>
      <c r="T75" s="379" t="s">
        <v>3838</v>
      </c>
      <c r="U75" s="402"/>
      <c r="V75" s="402"/>
      <c r="W75" s="380"/>
      <c r="X75" s="80" t="s">
        <v>3706</v>
      </c>
      <c r="Y75" s="80" t="s">
        <v>3574</v>
      </c>
    </row>
    <row r="76" spans="19:25" ht="22.5" customHeight="1">
      <c r="S76" s="85">
        <v>51</v>
      </c>
      <c r="T76" s="379" t="s">
        <v>3839</v>
      </c>
      <c r="U76" s="402"/>
      <c r="V76" s="402"/>
      <c r="W76" s="380"/>
      <c r="X76" s="80" t="s">
        <v>3707</v>
      </c>
      <c r="Y76" s="80" t="s">
        <v>3575</v>
      </c>
    </row>
    <row r="77" spans="19:25" ht="22.5" customHeight="1">
      <c r="S77" s="85">
        <v>52</v>
      </c>
      <c r="T77" s="379" t="s">
        <v>3840</v>
      </c>
      <c r="U77" s="402"/>
      <c r="V77" s="402"/>
      <c r="W77" s="380"/>
      <c r="X77" s="80" t="s">
        <v>3708</v>
      </c>
      <c r="Y77" s="80" t="s">
        <v>3576</v>
      </c>
    </row>
    <row r="78" spans="19:25" ht="22.5" customHeight="1">
      <c r="S78" s="85">
        <v>53</v>
      </c>
      <c r="T78" s="379" t="s">
        <v>3841</v>
      </c>
      <c r="U78" s="402"/>
      <c r="V78" s="402"/>
      <c r="W78" s="380"/>
      <c r="X78" s="80" t="s">
        <v>3709</v>
      </c>
      <c r="Y78" s="80" t="s">
        <v>3577</v>
      </c>
    </row>
    <row r="79" spans="19:25" ht="22.5" customHeight="1">
      <c r="S79" s="85">
        <v>54</v>
      </c>
      <c r="T79" s="379" t="s">
        <v>3842</v>
      </c>
      <c r="U79" s="402"/>
      <c r="V79" s="402"/>
      <c r="W79" s="380"/>
      <c r="X79" s="80" t="s">
        <v>3710</v>
      </c>
      <c r="Y79" s="80" t="s">
        <v>3578</v>
      </c>
    </row>
    <row r="80" spans="19:25" ht="22.5" customHeight="1">
      <c r="S80" s="85">
        <v>55</v>
      </c>
      <c r="T80" s="379" t="s">
        <v>3843</v>
      </c>
      <c r="U80" s="402"/>
      <c r="V80" s="402"/>
      <c r="W80" s="380"/>
      <c r="X80" s="80" t="s">
        <v>3711</v>
      </c>
      <c r="Y80" s="80" t="s">
        <v>3579</v>
      </c>
    </row>
    <row r="81" spans="19:25" ht="22.5" customHeight="1">
      <c r="S81" s="85">
        <v>56</v>
      </c>
      <c r="T81" s="379" t="s">
        <v>3844</v>
      </c>
      <c r="U81" s="402"/>
      <c r="V81" s="402"/>
      <c r="W81" s="380"/>
      <c r="X81" s="80" t="s">
        <v>3712</v>
      </c>
      <c r="Y81" s="80" t="s">
        <v>3580</v>
      </c>
    </row>
    <row r="82" spans="19:25" ht="22.5" customHeight="1">
      <c r="S82" s="85">
        <v>57</v>
      </c>
      <c r="T82" s="379" t="s">
        <v>3845</v>
      </c>
      <c r="U82" s="402"/>
      <c r="V82" s="402"/>
      <c r="W82" s="380"/>
      <c r="X82" s="80" t="s">
        <v>3713</v>
      </c>
      <c r="Y82" s="80" t="s">
        <v>3581</v>
      </c>
    </row>
    <row r="83" spans="19:25" ht="22.5" customHeight="1">
      <c r="S83" s="85">
        <v>58</v>
      </c>
      <c r="T83" s="379" t="s">
        <v>3846</v>
      </c>
      <c r="U83" s="402"/>
      <c r="V83" s="402"/>
      <c r="W83" s="380"/>
      <c r="X83" s="80" t="s">
        <v>3714</v>
      </c>
      <c r="Y83" s="80" t="s">
        <v>3582</v>
      </c>
    </row>
    <row r="84" spans="19:25" ht="22.5" customHeight="1">
      <c r="S84" s="85">
        <v>59</v>
      </c>
      <c r="T84" s="379" t="s">
        <v>3847</v>
      </c>
      <c r="U84" s="402"/>
      <c r="V84" s="402"/>
      <c r="W84" s="380"/>
      <c r="X84" s="80" t="s">
        <v>3715</v>
      </c>
      <c r="Y84" s="80" t="s">
        <v>3583</v>
      </c>
    </row>
    <row r="85" spans="19:25" ht="22.5" customHeight="1">
      <c r="S85" s="85">
        <v>60</v>
      </c>
      <c r="T85" s="379" t="s">
        <v>3848</v>
      </c>
      <c r="U85" s="402"/>
      <c r="V85" s="402"/>
      <c r="W85" s="380"/>
      <c r="X85" s="80" t="s">
        <v>3716</v>
      </c>
      <c r="Y85" s="80" t="s">
        <v>3584</v>
      </c>
    </row>
    <row r="86" spans="19:25" ht="22.5" customHeight="1">
      <c r="S86" s="85">
        <v>61</v>
      </c>
      <c r="T86" s="379" t="s">
        <v>3849</v>
      </c>
      <c r="U86" s="402"/>
      <c r="V86" s="402"/>
      <c r="W86" s="380"/>
      <c r="X86" s="80" t="s">
        <v>3717</v>
      </c>
      <c r="Y86" s="80" t="s">
        <v>3585</v>
      </c>
    </row>
    <row r="87" spans="19:25" ht="22.5" customHeight="1">
      <c r="S87" s="85">
        <v>62</v>
      </c>
      <c r="T87" s="379" t="s">
        <v>3850</v>
      </c>
      <c r="U87" s="402"/>
      <c r="V87" s="402"/>
      <c r="W87" s="380"/>
      <c r="X87" s="80" t="s">
        <v>3718</v>
      </c>
      <c r="Y87" s="80" t="s">
        <v>3586</v>
      </c>
    </row>
    <row r="88" spans="19:25" ht="22.5" customHeight="1">
      <c r="S88" s="85">
        <v>63</v>
      </c>
      <c r="T88" s="379" t="s">
        <v>3851</v>
      </c>
      <c r="U88" s="402"/>
      <c r="V88" s="402"/>
      <c r="W88" s="380"/>
      <c r="X88" s="80" t="s">
        <v>3719</v>
      </c>
      <c r="Y88" s="80" t="s">
        <v>3587</v>
      </c>
    </row>
    <row r="89" spans="19:25" ht="22.5" customHeight="1">
      <c r="S89" s="85">
        <v>64</v>
      </c>
      <c r="T89" s="379" t="s">
        <v>3852</v>
      </c>
      <c r="U89" s="402"/>
      <c r="V89" s="402"/>
      <c r="W89" s="380"/>
      <c r="X89" s="80" t="s">
        <v>3720</v>
      </c>
      <c r="Y89" s="80" t="s">
        <v>3588</v>
      </c>
    </row>
    <row r="90" spans="19:25" ht="22.5" customHeight="1">
      <c r="S90" s="85">
        <v>65</v>
      </c>
      <c r="T90" s="379" t="s">
        <v>3853</v>
      </c>
      <c r="U90" s="402"/>
      <c r="V90" s="402"/>
      <c r="W90" s="380"/>
      <c r="X90" s="80" t="s">
        <v>3721</v>
      </c>
      <c r="Y90" s="80" t="s">
        <v>3589</v>
      </c>
    </row>
    <row r="91" spans="19:25" ht="22.5" customHeight="1">
      <c r="S91" s="85">
        <v>66</v>
      </c>
      <c r="T91" s="379" t="s">
        <v>3854</v>
      </c>
      <c r="U91" s="402"/>
      <c r="V91" s="402"/>
      <c r="W91" s="380"/>
      <c r="X91" s="80" t="s">
        <v>3722</v>
      </c>
      <c r="Y91" s="80" t="s">
        <v>3590</v>
      </c>
    </row>
    <row r="92" spans="19:25" ht="22.5" customHeight="1">
      <c r="S92" s="85">
        <v>67</v>
      </c>
      <c r="T92" s="379" t="s">
        <v>3855</v>
      </c>
      <c r="U92" s="402"/>
      <c r="V92" s="402"/>
      <c r="W92" s="380"/>
      <c r="X92" s="80" t="s">
        <v>3723</v>
      </c>
      <c r="Y92" s="80" t="s">
        <v>3591</v>
      </c>
    </row>
    <row r="93" spans="19:25" ht="22.5" customHeight="1">
      <c r="S93" s="85">
        <v>68</v>
      </c>
      <c r="T93" s="379" t="s">
        <v>3856</v>
      </c>
      <c r="U93" s="402"/>
      <c r="V93" s="402"/>
      <c r="W93" s="380"/>
      <c r="X93" s="80" t="s">
        <v>3724</v>
      </c>
      <c r="Y93" s="80" t="s">
        <v>3592</v>
      </c>
    </row>
    <row r="94" spans="19:25" ht="22.5" customHeight="1">
      <c r="S94" s="85">
        <v>69</v>
      </c>
      <c r="T94" s="379" t="s">
        <v>3857</v>
      </c>
      <c r="U94" s="402"/>
      <c r="V94" s="402"/>
      <c r="W94" s="380"/>
      <c r="X94" s="80" t="s">
        <v>3725</v>
      </c>
      <c r="Y94" s="80" t="s">
        <v>3593</v>
      </c>
    </row>
    <row r="95" spans="19:25" ht="22.5" customHeight="1">
      <c r="S95" s="85">
        <v>70</v>
      </c>
      <c r="T95" s="379" t="s">
        <v>3858</v>
      </c>
      <c r="U95" s="402"/>
      <c r="V95" s="402"/>
      <c r="W95" s="380"/>
      <c r="X95" s="80" t="s">
        <v>3726</v>
      </c>
      <c r="Y95" s="80" t="s">
        <v>3594</v>
      </c>
    </row>
    <row r="96" spans="19:25" ht="22.5" customHeight="1">
      <c r="S96" s="85">
        <v>71</v>
      </c>
      <c r="T96" s="379" t="s">
        <v>3859</v>
      </c>
      <c r="U96" s="402"/>
      <c r="V96" s="402"/>
      <c r="W96" s="380"/>
      <c r="X96" s="80" t="s">
        <v>3727</v>
      </c>
      <c r="Y96" s="80" t="s">
        <v>3595</v>
      </c>
    </row>
    <row r="97" spans="19:25" ht="22.5" customHeight="1">
      <c r="S97" s="85">
        <v>72</v>
      </c>
      <c r="T97" s="379" t="s">
        <v>3860</v>
      </c>
      <c r="U97" s="402"/>
      <c r="V97" s="402"/>
      <c r="W97" s="380"/>
      <c r="X97" s="80" t="s">
        <v>3728</v>
      </c>
      <c r="Y97" s="80" t="s">
        <v>3596</v>
      </c>
    </row>
    <row r="98" spans="19:25" ht="22.5" customHeight="1">
      <c r="S98" s="85">
        <v>73</v>
      </c>
      <c r="T98" s="379" t="s">
        <v>3861</v>
      </c>
      <c r="U98" s="402"/>
      <c r="V98" s="402"/>
      <c r="W98" s="380"/>
      <c r="X98" s="80" t="s">
        <v>3729</v>
      </c>
      <c r="Y98" s="80" t="s">
        <v>3597</v>
      </c>
    </row>
    <row r="99" spans="19:25" ht="22.5" customHeight="1">
      <c r="S99" s="85">
        <v>74</v>
      </c>
      <c r="T99" s="379" t="s">
        <v>3862</v>
      </c>
      <c r="U99" s="402"/>
      <c r="V99" s="402"/>
      <c r="W99" s="380"/>
      <c r="X99" s="80" t="s">
        <v>3730</v>
      </c>
      <c r="Y99" s="80" t="s">
        <v>3598</v>
      </c>
    </row>
    <row r="100" spans="19:25" ht="22.5" customHeight="1">
      <c r="S100" s="85">
        <v>75</v>
      </c>
      <c r="T100" s="379" t="s">
        <v>3863</v>
      </c>
      <c r="U100" s="402"/>
      <c r="V100" s="402"/>
      <c r="W100" s="380"/>
      <c r="X100" s="80" t="s">
        <v>3731</v>
      </c>
      <c r="Y100" s="80" t="s">
        <v>3599</v>
      </c>
    </row>
    <row r="101" spans="19:25" ht="22.5" customHeight="1">
      <c r="S101" s="85">
        <v>76</v>
      </c>
      <c r="T101" s="379" t="s">
        <v>3864</v>
      </c>
      <c r="U101" s="402"/>
      <c r="V101" s="402"/>
      <c r="W101" s="380"/>
      <c r="X101" s="80" t="s">
        <v>3732</v>
      </c>
      <c r="Y101" s="80" t="s">
        <v>3600</v>
      </c>
    </row>
    <row r="102" spans="19:25" ht="22.5" customHeight="1">
      <c r="S102" s="85">
        <v>77</v>
      </c>
      <c r="T102" s="379" t="s">
        <v>3865</v>
      </c>
      <c r="U102" s="402"/>
      <c r="V102" s="402"/>
      <c r="W102" s="380"/>
      <c r="X102" s="80" t="s">
        <v>3733</v>
      </c>
      <c r="Y102" s="80" t="s">
        <v>3601</v>
      </c>
    </row>
    <row r="103" spans="19:25" ht="22.5" customHeight="1">
      <c r="S103" s="85">
        <v>78</v>
      </c>
      <c r="T103" s="379" t="s">
        <v>3866</v>
      </c>
      <c r="U103" s="402"/>
      <c r="V103" s="402"/>
      <c r="W103" s="380"/>
      <c r="X103" s="80" t="s">
        <v>3734</v>
      </c>
      <c r="Y103" s="80" t="s">
        <v>3602</v>
      </c>
    </row>
    <row r="104" spans="19:25" ht="22.5" customHeight="1">
      <c r="S104" s="85">
        <v>79</v>
      </c>
      <c r="T104" s="379" t="s">
        <v>3867</v>
      </c>
      <c r="U104" s="402"/>
      <c r="V104" s="402"/>
      <c r="W104" s="380"/>
      <c r="X104" s="80" t="s">
        <v>3735</v>
      </c>
      <c r="Y104" s="80" t="s">
        <v>3603</v>
      </c>
    </row>
    <row r="105" spans="19:25" ht="22.5" customHeight="1">
      <c r="S105" s="85">
        <v>80</v>
      </c>
      <c r="T105" s="379" t="s">
        <v>3868</v>
      </c>
      <c r="U105" s="402"/>
      <c r="V105" s="402"/>
      <c r="W105" s="380"/>
      <c r="X105" s="80" t="s">
        <v>3736</v>
      </c>
      <c r="Y105" s="80" t="s">
        <v>3604</v>
      </c>
    </row>
    <row r="106" spans="19:25" ht="22.5" customHeight="1">
      <c r="S106" s="85">
        <v>81</v>
      </c>
      <c r="T106" s="379" t="s">
        <v>3869</v>
      </c>
      <c r="U106" s="402"/>
      <c r="V106" s="402"/>
      <c r="W106" s="380"/>
      <c r="X106" s="80" t="s">
        <v>3737</v>
      </c>
      <c r="Y106" s="80" t="s">
        <v>3605</v>
      </c>
    </row>
    <row r="107" spans="19:25" ht="22.5" customHeight="1">
      <c r="S107" s="85">
        <v>82</v>
      </c>
      <c r="T107" s="379" t="s">
        <v>3870</v>
      </c>
      <c r="U107" s="402"/>
      <c r="V107" s="402"/>
      <c r="W107" s="380"/>
      <c r="X107" s="80" t="s">
        <v>3738</v>
      </c>
      <c r="Y107" s="80" t="s">
        <v>3606</v>
      </c>
    </row>
    <row r="108" spans="19:25" ht="22.5" customHeight="1">
      <c r="S108" s="85">
        <v>83</v>
      </c>
      <c r="T108" s="379" t="s">
        <v>3871</v>
      </c>
      <c r="U108" s="402"/>
      <c r="V108" s="402"/>
      <c r="W108" s="380"/>
      <c r="X108" s="80" t="s">
        <v>3739</v>
      </c>
      <c r="Y108" s="80" t="s">
        <v>3607</v>
      </c>
    </row>
    <row r="109" spans="19:25" ht="22.5" customHeight="1">
      <c r="S109" s="85">
        <v>84</v>
      </c>
      <c r="T109" s="379" t="s">
        <v>3872</v>
      </c>
      <c r="U109" s="402"/>
      <c r="V109" s="402"/>
      <c r="W109" s="380"/>
      <c r="X109" s="80" t="s">
        <v>3740</v>
      </c>
      <c r="Y109" s="80" t="s">
        <v>3608</v>
      </c>
    </row>
    <row r="110" spans="19:25" ht="22.5" customHeight="1">
      <c r="S110" s="85">
        <v>85</v>
      </c>
      <c r="T110" s="379" t="s">
        <v>3873</v>
      </c>
      <c r="U110" s="402"/>
      <c r="V110" s="402"/>
      <c r="W110" s="380"/>
      <c r="X110" s="80" t="s">
        <v>3741</v>
      </c>
      <c r="Y110" s="80" t="s">
        <v>3609</v>
      </c>
    </row>
    <row r="111" spans="19:25" ht="22.5" customHeight="1">
      <c r="S111" s="85">
        <v>86</v>
      </c>
      <c r="T111" s="379" t="s">
        <v>3874</v>
      </c>
      <c r="U111" s="402"/>
      <c r="V111" s="402"/>
      <c r="W111" s="380"/>
      <c r="X111" s="80" t="s">
        <v>3742</v>
      </c>
      <c r="Y111" s="80" t="s">
        <v>3610</v>
      </c>
    </row>
    <row r="112" spans="19:25" ht="22.5" customHeight="1">
      <c r="S112" s="85">
        <v>87</v>
      </c>
      <c r="T112" s="379" t="s">
        <v>3875</v>
      </c>
      <c r="U112" s="402"/>
      <c r="V112" s="402"/>
      <c r="W112" s="380"/>
      <c r="X112" s="80" t="s">
        <v>3743</v>
      </c>
      <c r="Y112" s="80" t="s">
        <v>3611</v>
      </c>
    </row>
    <row r="113" spans="19:25" ht="22.5" customHeight="1">
      <c r="S113" s="85">
        <v>88</v>
      </c>
      <c r="T113" s="379" t="s">
        <v>3876</v>
      </c>
      <c r="U113" s="402"/>
      <c r="V113" s="402"/>
      <c r="W113" s="380"/>
      <c r="X113" s="80" t="s">
        <v>3744</v>
      </c>
      <c r="Y113" s="80" t="s">
        <v>3612</v>
      </c>
    </row>
    <row r="114" spans="19:25" ht="22.5" customHeight="1">
      <c r="S114" s="85">
        <v>89</v>
      </c>
      <c r="T114" s="379" t="s">
        <v>3877</v>
      </c>
      <c r="U114" s="402"/>
      <c r="V114" s="402"/>
      <c r="W114" s="380"/>
      <c r="X114" s="80" t="s">
        <v>3745</v>
      </c>
      <c r="Y114" s="80" t="s">
        <v>3613</v>
      </c>
    </row>
    <row r="115" spans="19:25" ht="22.5" customHeight="1">
      <c r="S115" s="85">
        <v>90</v>
      </c>
      <c r="T115" s="379" t="s">
        <v>3878</v>
      </c>
      <c r="U115" s="402"/>
      <c r="V115" s="402"/>
      <c r="W115" s="380"/>
      <c r="X115" s="80" t="s">
        <v>3746</v>
      </c>
      <c r="Y115" s="80" t="s">
        <v>3614</v>
      </c>
    </row>
    <row r="116" spans="19:25" ht="22.5" customHeight="1">
      <c r="S116" s="85">
        <v>91</v>
      </c>
      <c r="T116" s="379" t="s">
        <v>3879</v>
      </c>
      <c r="U116" s="402"/>
      <c r="V116" s="402"/>
      <c r="W116" s="380"/>
      <c r="X116" s="80" t="s">
        <v>3747</v>
      </c>
      <c r="Y116" s="80" t="s">
        <v>3615</v>
      </c>
    </row>
    <row r="117" spans="19:25" ht="22.5" customHeight="1">
      <c r="S117" s="85">
        <v>92</v>
      </c>
      <c r="T117" s="379" t="s">
        <v>3880</v>
      </c>
      <c r="U117" s="402"/>
      <c r="V117" s="402"/>
      <c r="W117" s="380"/>
      <c r="X117" s="80" t="s">
        <v>3748</v>
      </c>
      <c r="Y117" s="80" t="s">
        <v>3616</v>
      </c>
    </row>
    <row r="118" spans="19:25" ht="22.5" customHeight="1">
      <c r="S118" s="85">
        <v>93</v>
      </c>
      <c r="T118" s="379" t="s">
        <v>3881</v>
      </c>
      <c r="U118" s="402"/>
      <c r="V118" s="402"/>
      <c r="W118" s="380"/>
      <c r="X118" s="80" t="s">
        <v>3749</v>
      </c>
      <c r="Y118" s="80" t="s">
        <v>3617</v>
      </c>
    </row>
    <row r="119" spans="19:25" ht="22.5" customHeight="1">
      <c r="S119" s="85">
        <v>94</v>
      </c>
      <c r="T119" s="379" t="s">
        <v>3882</v>
      </c>
      <c r="U119" s="402"/>
      <c r="V119" s="402"/>
      <c r="W119" s="380"/>
      <c r="X119" s="80" t="s">
        <v>3750</v>
      </c>
      <c r="Y119" s="80" t="s">
        <v>3618</v>
      </c>
    </row>
    <row r="120" spans="19:25" ht="22.5" customHeight="1">
      <c r="S120" s="85">
        <v>95</v>
      </c>
      <c r="T120" s="379" t="s">
        <v>3883</v>
      </c>
      <c r="U120" s="402"/>
      <c r="V120" s="402"/>
      <c r="W120" s="380"/>
      <c r="X120" s="80" t="s">
        <v>3751</v>
      </c>
      <c r="Y120" s="80" t="s">
        <v>3619</v>
      </c>
    </row>
    <row r="121" spans="19:25" ht="22.5" customHeight="1">
      <c r="S121" s="85">
        <v>96</v>
      </c>
      <c r="T121" s="379" t="s">
        <v>3884</v>
      </c>
      <c r="U121" s="402"/>
      <c r="V121" s="402"/>
      <c r="W121" s="380"/>
      <c r="X121" s="80" t="s">
        <v>3752</v>
      </c>
      <c r="Y121" s="80" t="s">
        <v>3620</v>
      </c>
    </row>
    <row r="122" spans="19:25" ht="22.5" customHeight="1">
      <c r="S122" s="85">
        <v>97</v>
      </c>
      <c r="T122" s="379" t="s">
        <v>3885</v>
      </c>
      <c r="U122" s="402"/>
      <c r="V122" s="402"/>
      <c r="W122" s="380"/>
      <c r="X122" s="80" t="s">
        <v>3753</v>
      </c>
      <c r="Y122" s="80" t="s">
        <v>3621</v>
      </c>
    </row>
    <row r="123" spans="19:25" ht="22.5" customHeight="1">
      <c r="S123" s="85">
        <v>98</v>
      </c>
      <c r="T123" s="379" t="s">
        <v>3886</v>
      </c>
      <c r="U123" s="402"/>
      <c r="V123" s="402"/>
      <c r="W123" s="380"/>
      <c r="X123" s="80" t="s">
        <v>3754</v>
      </c>
      <c r="Y123" s="80" t="s">
        <v>3622</v>
      </c>
    </row>
    <row r="124" spans="19:25" ht="22.5" customHeight="1">
      <c r="S124" s="85">
        <v>99</v>
      </c>
      <c r="T124" s="379" t="s">
        <v>3887</v>
      </c>
      <c r="U124" s="402"/>
      <c r="V124" s="402"/>
      <c r="W124" s="380"/>
      <c r="X124" s="80" t="s">
        <v>3755</v>
      </c>
      <c r="Y124" s="80" t="s">
        <v>3623</v>
      </c>
    </row>
    <row r="125" spans="19:25" ht="22.5" customHeight="1">
      <c r="S125" s="85">
        <v>100</v>
      </c>
      <c r="T125" s="379" t="s">
        <v>3888</v>
      </c>
      <c r="U125" s="402"/>
      <c r="V125" s="402"/>
      <c r="W125" s="380"/>
      <c r="X125" s="80" t="s">
        <v>3756</v>
      </c>
      <c r="Y125" s="80" t="s">
        <v>3624</v>
      </c>
    </row>
    <row r="126" spans="19:25" ht="22.5" customHeight="1">
      <c r="S126" s="85">
        <v>101</v>
      </c>
      <c r="T126" s="379" t="s">
        <v>3889</v>
      </c>
      <c r="U126" s="402"/>
      <c r="V126" s="402"/>
      <c r="W126" s="380"/>
      <c r="X126" s="80" t="s">
        <v>3757</v>
      </c>
      <c r="Y126" s="80" t="s">
        <v>3625</v>
      </c>
    </row>
    <row r="127" spans="19:25" ht="22.5" customHeight="1">
      <c r="S127" s="85">
        <v>102</v>
      </c>
      <c r="T127" s="379" t="s">
        <v>3890</v>
      </c>
      <c r="U127" s="402"/>
      <c r="V127" s="402"/>
      <c r="W127" s="380"/>
      <c r="X127" s="80" t="s">
        <v>3758</v>
      </c>
      <c r="Y127" s="80" t="s">
        <v>3626</v>
      </c>
    </row>
    <row r="128" spans="19:25" ht="22.5" customHeight="1">
      <c r="S128" s="85">
        <v>103</v>
      </c>
      <c r="T128" s="379" t="s">
        <v>3891</v>
      </c>
      <c r="U128" s="402"/>
      <c r="V128" s="402"/>
      <c r="W128" s="380"/>
      <c r="X128" s="80" t="s">
        <v>3759</v>
      </c>
      <c r="Y128" s="80" t="s">
        <v>3627</v>
      </c>
    </row>
    <row r="129" spans="19:25" ht="22.5" customHeight="1">
      <c r="S129" s="85">
        <v>104</v>
      </c>
      <c r="T129" s="379" t="s">
        <v>3892</v>
      </c>
      <c r="U129" s="402"/>
      <c r="V129" s="402"/>
      <c r="W129" s="380"/>
      <c r="X129" s="80" t="s">
        <v>3760</v>
      </c>
      <c r="Y129" s="80" t="s">
        <v>3628</v>
      </c>
    </row>
    <row r="130" spans="19:25" ht="22.5" customHeight="1">
      <c r="S130" s="85">
        <v>105</v>
      </c>
      <c r="T130" s="379" t="s">
        <v>3893</v>
      </c>
      <c r="U130" s="402"/>
      <c r="V130" s="402"/>
      <c r="W130" s="380"/>
      <c r="X130" s="80" t="s">
        <v>3761</v>
      </c>
      <c r="Y130" s="80" t="s">
        <v>3629</v>
      </c>
    </row>
    <row r="131" spans="19:25" ht="22.5" customHeight="1">
      <c r="S131" s="85">
        <v>106</v>
      </c>
      <c r="T131" s="379" t="s">
        <v>3894</v>
      </c>
      <c r="U131" s="402"/>
      <c r="V131" s="402"/>
      <c r="W131" s="380"/>
      <c r="X131" s="80" t="s">
        <v>3762</v>
      </c>
      <c r="Y131" s="80" t="s">
        <v>3630</v>
      </c>
    </row>
    <row r="132" spans="19:25" ht="22.5" customHeight="1">
      <c r="S132" s="85">
        <v>107</v>
      </c>
      <c r="T132" s="379" t="s">
        <v>3895</v>
      </c>
      <c r="U132" s="402"/>
      <c r="V132" s="402"/>
      <c r="W132" s="380"/>
      <c r="X132" s="80" t="s">
        <v>3763</v>
      </c>
      <c r="Y132" s="80" t="s">
        <v>3631</v>
      </c>
    </row>
    <row r="133" spans="19:25" ht="22.5" customHeight="1">
      <c r="S133" s="85">
        <v>108</v>
      </c>
      <c r="T133" s="379" t="s">
        <v>3896</v>
      </c>
      <c r="U133" s="402"/>
      <c r="V133" s="402"/>
      <c r="W133" s="380"/>
      <c r="X133" s="80" t="s">
        <v>3764</v>
      </c>
      <c r="Y133" s="80" t="s">
        <v>3632</v>
      </c>
    </row>
    <row r="134" spans="19:25" ht="22.5" customHeight="1">
      <c r="S134" s="85">
        <v>109</v>
      </c>
      <c r="T134" s="379" t="s">
        <v>3897</v>
      </c>
      <c r="U134" s="402"/>
      <c r="V134" s="402"/>
      <c r="W134" s="380"/>
      <c r="X134" s="80" t="s">
        <v>3765</v>
      </c>
      <c r="Y134" s="80" t="s">
        <v>3633</v>
      </c>
    </row>
    <row r="135" spans="19:25" ht="22.5" customHeight="1">
      <c r="S135" s="85">
        <v>110</v>
      </c>
      <c r="T135" s="379" t="s">
        <v>3898</v>
      </c>
      <c r="U135" s="402"/>
      <c r="V135" s="402"/>
      <c r="W135" s="380"/>
      <c r="X135" s="80" t="s">
        <v>3766</v>
      </c>
      <c r="Y135" s="80" t="s">
        <v>3634</v>
      </c>
    </row>
    <row r="136" spans="19:25" ht="22.5" customHeight="1">
      <c r="S136" s="85">
        <v>111</v>
      </c>
      <c r="T136" s="379" t="s">
        <v>3899</v>
      </c>
      <c r="U136" s="402"/>
      <c r="V136" s="402"/>
      <c r="W136" s="380"/>
      <c r="X136" s="80" t="s">
        <v>3767</v>
      </c>
      <c r="Y136" s="80" t="s">
        <v>3635</v>
      </c>
    </row>
    <row r="137" spans="19:25" ht="22.5" customHeight="1">
      <c r="S137" s="85">
        <v>112</v>
      </c>
      <c r="T137" s="379" t="s">
        <v>3900</v>
      </c>
      <c r="U137" s="402"/>
      <c r="V137" s="402"/>
      <c r="W137" s="380"/>
      <c r="X137" s="80" t="s">
        <v>3768</v>
      </c>
      <c r="Y137" s="80" t="s">
        <v>3636</v>
      </c>
    </row>
    <row r="138" spans="19:25" ht="22.5" customHeight="1">
      <c r="S138" s="85">
        <v>113</v>
      </c>
      <c r="T138" s="379" t="s">
        <v>3901</v>
      </c>
      <c r="U138" s="402"/>
      <c r="V138" s="402"/>
      <c r="W138" s="380"/>
      <c r="X138" s="80" t="s">
        <v>3769</v>
      </c>
      <c r="Y138" s="80" t="s">
        <v>3637</v>
      </c>
    </row>
    <row r="139" spans="19:25" ht="22.5" customHeight="1">
      <c r="S139" s="85">
        <v>114</v>
      </c>
      <c r="T139" s="379" t="s">
        <v>3902</v>
      </c>
      <c r="U139" s="402"/>
      <c r="V139" s="402"/>
      <c r="W139" s="380"/>
      <c r="X139" s="80" t="s">
        <v>3770</v>
      </c>
      <c r="Y139" s="80" t="s">
        <v>3638</v>
      </c>
    </row>
    <row r="140" spans="19:25" ht="22.5" customHeight="1">
      <c r="S140" s="85">
        <v>115</v>
      </c>
      <c r="T140" s="379" t="s">
        <v>3903</v>
      </c>
      <c r="U140" s="402"/>
      <c r="V140" s="402"/>
      <c r="W140" s="380"/>
      <c r="X140" s="80" t="s">
        <v>3771</v>
      </c>
      <c r="Y140" s="80" t="s">
        <v>3639</v>
      </c>
    </row>
    <row r="141" spans="19:25" ht="22.5" customHeight="1">
      <c r="S141" s="85">
        <v>116</v>
      </c>
      <c r="T141" s="379" t="s">
        <v>3904</v>
      </c>
      <c r="U141" s="402"/>
      <c r="V141" s="402"/>
      <c r="W141" s="380"/>
      <c r="X141" s="80" t="s">
        <v>3772</v>
      </c>
      <c r="Y141" s="80" t="s">
        <v>3640</v>
      </c>
    </row>
    <row r="142" spans="19:25" ht="22.5" customHeight="1">
      <c r="S142" s="85">
        <v>117</v>
      </c>
      <c r="T142" s="379" t="s">
        <v>3905</v>
      </c>
      <c r="U142" s="402"/>
      <c r="V142" s="402"/>
      <c r="W142" s="380"/>
      <c r="X142" s="80" t="s">
        <v>3773</v>
      </c>
      <c r="Y142" s="80" t="s">
        <v>3641</v>
      </c>
    </row>
    <row r="143" spans="19:25" ht="22.5" customHeight="1">
      <c r="S143" s="85">
        <v>118</v>
      </c>
      <c r="T143" s="379" t="s">
        <v>3906</v>
      </c>
      <c r="U143" s="402"/>
      <c r="V143" s="402"/>
      <c r="W143" s="380"/>
      <c r="X143" s="80" t="s">
        <v>3774</v>
      </c>
      <c r="Y143" s="80" t="s">
        <v>3642</v>
      </c>
    </row>
    <row r="144" spans="19:25" ht="22.5" customHeight="1">
      <c r="S144" s="85">
        <v>119</v>
      </c>
      <c r="T144" s="379" t="s">
        <v>3907</v>
      </c>
      <c r="U144" s="402"/>
      <c r="V144" s="402"/>
      <c r="W144" s="380"/>
      <c r="X144" s="80" t="s">
        <v>3775</v>
      </c>
      <c r="Y144" s="80" t="s">
        <v>3643</v>
      </c>
    </row>
    <row r="145" spans="19:25" ht="22.5" customHeight="1">
      <c r="S145" s="85">
        <v>120</v>
      </c>
      <c r="T145" s="379" t="s">
        <v>3908</v>
      </c>
      <c r="U145" s="402"/>
      <c r="V145" s="402"/>
      <c r="W145" s="380"/>
      <c r="X145" s="80" t="s">
        <v>3776</v>
      </c>
      <c r="Y145" s="80" t="s">
        <v>3644</v>
      </c>
    </row>
    <row r="146" spans="19:25" ht="22.5" customHeight="1">
      <c r="S146" s="85">
        <v>121</v>
      </c>
      <c r="T146" s="379" t="s">
        <v>3909</v>
      </c>
      <c r="U146" s="402"/>
      <c r="V146" s="402"/>
      <c r="W146" s="380"/>
      <c r="X146" s="80" t="s">
        <v>3777</v>
      </c>
      <c r="Y146" s="80" t="s">
        <v>3645</v>
      </c>
    </row>
    <row r="147" spans="19:25" ht="22.5" customHeight="1">
      <c r="S147" s="85">
        <v>122</v>
      </c>
      <c r="T147" s="379" t="s">
        <v>3910</v>
      </c>
      <c r="U147" s="402"/>
      <c r="V147" s="402"/>
      <c r="W147" s="380"/>
      <c r="X147" s="80" t="s">
        <v>3778</v>
      </c>
      <c r="Y147" s="80" t="s">
        <v>3646</v>
      </c>
    </row>
    <row r="148" spans="19:25" ht="22.5" customHeight="1">
      <c r="S148" s="85">
        <v>123</v>
      </c>
      <c r="T148" s="379" t="s">
        <v>3911</v>
      </c>
      <c r="U148" s="402"/>
      <c r="V148" s="402"/>
      <c r="W148" s="380"/>
      <c r="X148" s="80" t="s">
        <v>3779</v>
      </c>
      <c r="Y148" s="80" t="s">
        <v>3647</v>
      </c>
    </row>
    <row r="149" spans="19:25" ht="22.5" customHeight="1">
      <c r="S149" s="85">
        <v>124</v>
      </c>
      <c r="T149" s="379" t="s">
        <v>3912</v>
      </c>
      <c r="U149" s="402"/>
      <c r="V149" s="402"/>
      <c r="W149" s="380"/>
      <c r="X149" s="80" t="s">
        <v>3780</v>
      </c>
      <c r="Y149" s="80" t="s">
        <v>3648</v>
      </c>
    </row>
    <row r="150" spans="19:25" ht="22.5" customHeight="1">
      <c r="S150" s="85">
        <v>125</v>
      </c>
      <c r="T150" s="379" t="s">
        <v>3913</v>
      </c>
      <c r="U150" s="402"/>
      <c r="V150" s="402"/>
      <c r="W150" s="380"/>
      <c r="X150" s="80" t="s">
        <v>3781</v>
      </c>
      <c r="Y150" s="80" t="s">
        <v>3649</v>
      </c>
    </row>
    <row r="151" spans="19:25" ht="22.5" customHeight="1">
      <c r="S151" s="85">
        <v>126</v>
      </c>
      <c r="T151" s="379" t="s">
        <v>3914</v>
      </c>
      <c r="U151" s="402"/>
      <c r="V151" s="402"/>
      <c r="W151" s="380"/>
      <c r="X151" s="80" t="s">
        <v>3782</v>
      </c>
      <c r="Y151" s="80" t="s">
        <v>3650</v>
      </c>
    </row>
    <row r="152" spans="19:25" ht="22.5" customHeight="1">
      <c r="S152" s="85">
        <v>127</v>
      </c>
      <c r="T152" s="379" t="s">
        <v>3915</v>
      </c>
      <c r="U152" s="402"/>
      <c r="V152" s="402"/>
      <c r="W152" s="380"/>
      <c r="X152" s="80" t="s">
        <v>3783</v>
      </c>
      <c r="Y152" s="80" t="s">
        <v>3651</v>
      </c>
    </row>
    <row r="153" spans="19:25" ht="22.5" customHeight="1">
      <c r="S153" s="85">
        <v>128</v>
      </c>
      <c r="T153" s="379" t="s">
        <v>3916</v>
      </c>
      <c r="U153" s="402"/>
      <c r="V153" s="402"/>
      <c r="W153" s="380"/>
      <c r="X153" s="80" t="s">
        <v>3784</v>
      </c>
      <c r="Y153" s="80" t="s">
        <v>3652</v>
      </c>
    </row>
    <row r="154" spans="19:25" ht="22.5" customHeight="1">
      <c r="S154" s="85">
        <v>129</v>
      </c>
      <c r="T154" s="379" t="s">
        <v>3917</v>
      </c>
      <c r="U154" s="402"/>
      <c r="V154" s="402"/>
      <c r="W154" s="380"/>
      <c r="X154" s="80" t="s">
        <v>3785</v>
      </c>
      <c r="Y154" s="80" t="s">
        <v>3653</v>
      </c>
    </row>
    <row r="155" spans="19:25" ht="22.5" customHeight="1">
      <c r="S155" s="85">
        <v>130</v>
      </c>
      <c r="T155" s="379" t="s">
        <v>3918</v>
      </c>
      <c r="U155" s="402"/>
      <c r="V155" s="402"/>
      <c r="W155" s="380"/>
      <c r="X155" s="80" t="s">
        <v>3786</v>
      </c>
      <c r="Y155" s="80" t="s">
        <v>3654</v>
      </c>
    </row>
    <row r="156" spans="19:25" ht="22.5" customHeight="1">
      <c r="S156" s="85">
        <v>131</v>
      </c>
      <c r="T156" s="379" t="s">
        <v>3919</v>
      </c>
      <c r="U156" s="402"/>
      <c r="V156" s="402"/>
      <c r="W156" s="380"/>
      <c r="X156" s="80" t="s">
        <v>3787</v>
      </c>
      <c r="Y156" s="80" t="s">
        <v>3655</v>
      </c>
    </row>
    <row r="157" spans="19:25" ht="22.5" customHeight="1">
      <c r="S157" s="85">
        <v>132</v>
      </c>
      <c r="T157" s="379" t="s">
        <v>3920</v>
      </c>
      <c r="U157" s="402"/>
      <c r="V157" s="402"/>
      <c r="W157" s="380"/>
      <c r="X157" s="80" t="s">
        <v>3788</v>
      </c>
      <c r="Y157" s="80" t="s">
        <v>3656</v>
      </c>
    </row>
    <row r="158" spans="19:25" ht="22.5" customHeight="1">
      <c r="S158" s="85">
        <v>133</v>
      </c>
      <c r="T158" s="379" t="s">
        <v>3921</v>
      </c>
      <c r="U158" s="402"/>
      <c r="V158" s="402"/>
      <c r="W158" s="380"/>
      <c r="X158" s="80" t="s">
        <v>3789</v>
      </c>
      <c r="Y158" s="80" t="s">
        <v>3657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3118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203</v>
      </c>
      <c r="E13" s="380"/>
      <c r="F13" s="80" t="s">
        <v>204</v>
      </c>
      <c r="G13" s="80" t="s">
        <v>205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206</v>
      </c>
      <c r="E14" s="380"/>
      <c r="F14" s="80" t="s">
        <v>207</v>
      </c>
      <c r="G14" s="80" t="s">
        <v>208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209</v>
      </c>
      <c r="E16" s="380"/>
      <c r="F16" s="80" t="s">
        <v>210</v>
      </c>
      <c r="G16" s="80" t="s">
        <v>211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212</v>
      </c>
      <c r="E17" s="380"/>
      <c r="F17" s="80" t="s">
        <v>213</v>
      </c>
      <c r="G17" s="80" t="s">
        <v>214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252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253</v>
      </c>
      <c r="E21" s="348"/>
      <c r="F21" s="348"/>
      <c r="G21" s="349"/>
      <c r="H21" s="347" t="s">
        <v>254</v>
      </c>
      <c r="I21" s="348"/>
      <c r="J21" s="348"/>
      <c r="K21" s="349"/>
      <c r="L21" s="347" t="s">
        <v>255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256</v>
      </c>
      <c r="E22" s="348"/>
      <c r="F22" s="348"/>
      <c r="G22" s="349"/>
      <c r="H22" s="347" t="s">
        <v>257</v>
      </c>
      <c r="I22" s="348"/>
      <c r="J22" s="348"/>
      <c r="K22" s="349"/>
      <c r="L22" s="347" t="s">
        <v>258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L20</v>
      </c>
      <c r="D26" s="382"/>
      <c r="E26" s="382"/>
      <c r="F26" s="383"/>
      <c r="G26" s="86" t="str">
        <f aca="true" t="shared" si="1" ref="G26:G40">IF($B26="","",VLOOKUP($B26,$S$24:$Z$67,6))</f>
        <v>L153</v>
      </c>
      <c r="H26" s="86" t="str">
        <f aca="true" t="shared" si="2" ref="H26:H40">IF($B26="","",VLOOKUP($B26,$S$24:$Z$67,7))</f>
        <v>L286</v>
      </c>
      <c r="J26" s="81">
        <v>16</v>
      </c>
      <c r="K26" s="381" t="str">
        <f aca="true" t="shared" si="3" ref="K26:K40">IF(J26="","",VLOOKUP($J26,$S$24:$Z$67,2))</f>
        <v>L35</v>
      </c>
      <c r="L26" s="382"/>
      <c r="M26" s="382"/>
      <c r="N26" s="383"/>
      <c r="O26" s="86" t="str">
        <f aca="true" t="shared" si="4" ref="O26:O40">IF($J26="","",VLOOKUP($J26,$S$24:$Z$67,6))</f>
        <v>L168</v>
      </c>
      <c r="P26" s="381" t="str">
        <f aca="true" t="shared" si="5" ref="P26:P40">IF($J26="","",VLOOKUP($J26,$S$24:$Z$67,7))</f>
        <v>L301</v>
      </c>
      <c r="Q26" s="383" t="str">
        <f aca="true" t="shared" si="6" ref="Q26:Q40">IF($J26="","",VLOOKUP($J26,$S$24:$Z$67,6))</f>
        <v>L168</v>
      </c>
      <c r="S26" s="85">
        <v>1</v>
      </c>
      <c r="T26" s="379" t="s">
        <v>3922</v>
      </c>
      <c r="U26" s="402"/>
      <c r="V26" s="402"/>
      <c r="W26" s="380"/>
      <c r="X26" s="80" t="s">
        <v>3923</v>
      </c>
      <c r="Y26" s="80" t="s">
        <v>3924</v>
      </c>
    </row>
    <row r="27" spans="2:25" ht="22.5" customHeight="1">
      <c r="B27" s="81">
        <v>2</v>
      </c>
      <c r="C27" s="381" t="str">
        <f t="shared" si="0"/>
        <v>L21</v>
      </c>
      <c r="D27" s="382"/>
      <c r="E27" s="382"/>
      <c r="F27" s="383"/>
      <c r="G27" s="86" t="str">
        <f t="shared" si="1"/>
        <v>L154</v>
      </c>
      <c r="H27" s="86" t="str">
        <f t="shared" si="2"/>
        <v>L287</v>
      </c>
      <c r="J27" s="81">
        <v>17</v>
      </c>
      <c r="K27" s="381" t="str">
        <f t="shared" si="3"/>
        <v>L36</v>
      </c>
      <c r="L27" s="382"/>
      <c r="M27" s="382"/>
      <c r="N27" s="383"/>
      <c r="O27" s="86" t="str">
        <f t="shared" si="4"/>
        <v>L169</v>
      </c>
      <c r="P27" s="381" t="str">
        <f t="shared" si="5"/>
        <v>L302</v>
      </c>
      <c r="Q27" s="383" t="str">
        <f t="shared" si="6"/>
        <v>L169</v>
      </c>
      <c r="S27" s="85">
        <v>2</v>
      </c>
      <c r="T27" s="379" t="s">
        <v>4189</v>
      </c>
      <c r="U27" s="402"/>
      <c r="V27" s="402"/>
      <c r="W27" s="380"/>
      <c r="X27" s="80" t="s">
        <v>4057</v>
      </c>
      <c r="Y27" s="80" t="s">
        <v>3925</v>
      </c>
    </row>
    <row r="28" spans="2:25" ht="22.5" customHeight="1">
      <c r="B28" s="81">
        <v>3</v>
      </c>
      <c r="C28" s="381" t="str">
        <f t="shared" si="0"/>
        <v>L22</v>
      </c>
      <c r="D28" s="382"/>
      <c r="E28" s="382"/>
      <c r="F28" s="383"/>
      <c r="G28" s="86" t="str">
        <f t="shared" si="1"/>
        <v>L155</v>
      </c>
      <c r="H28" s="86" t="str">
        <f t="shared" si="2"/>
        <v>L288</v>
      </c>
      <c r="J28" s="81">
        <v>18</v>
      </c>
      <c r="K28" s="381" t="str">
        <f t="shared" si="3"/>
        <v>L37</v>
      </c>
      <c r="L28" s="382"/>
      <c r="M28" s="382"/>
      <c r="N28" s="383"/>
      <c r="O28" s="86" t="str">
        <f t="shared" si="4"/>
        <v>L170</v>
      </c>
      <c r="P28" s="381" t="str">
        <f t="shared" si="5"/>
        <v>L303</v>
      </c>
      <c r="Q28" s="383" t="str">
        <f t="shared" si="6"/>
        <v>L170</v>
      </c>
      <c r="S28" s="85">
        <v>3</v>
      </c>
      <c r="T28" s="379" t="s">
        <v>4190</v>
      </c>
      <c r="U28" s="402"/>
      <c r="V28" s="402"/>
      <c r="W28" s="380"/>
      <c r="X28" s="80" t="s">
        <v>4058</v>
      </c>
      <c r="Y28" s="80" t="s">
        <v>3926</v>
      </c>
    </row>
    <row r="29" spans="2:25" ht="22.5" customHeight="1">
      <c r="B29" s="81">
        <v>4</v>
      </c>
      <c r="C29" s="381" t="str">
        <f t="shared" si="0"/>
        <v>L23</v>
      </c>
      <c r="D29" s="382"/>
      <c r="E29" s="382"/>
      <c r="F29" s="383"/>
      <c r="G29" s="86" t="str">
        <f t="shared" si="1"/>
        <v>L156</v>
      </c>
      <c r="H29" s="86" t="str">
        <f t="shared" si="2"/>
        <v>L289</v>
      </c>
      <c r="J29" s="81">
        <v>19</v>
      </c>
      <c r="K29" s="381" t="str">
        <f t="shared" si="3"/>
        <v>L38</v>
      </c>
      <c r="L29" s="382"/>
      <c r="M29" s="382"/>
      <c r="N29" s="383"/>
      <c r="O29" s="86" t="str">
        <f t="shared" si="4"/>
        <v>L171</v>
      </c>
      <c r="P29" s="381" t="str">
        <f t="shared" si="5"/>
        <v>L304</v>
      </c>
      <c r="Q29" s="383" t="str">
        <f t="shared" si="6"/>
        <v>L171</v>
      </c>
      <c r="S29" s="85">
        <v>4</v>
      </c>
      <c r="T29" s="379" t="s">
        <v>4191</v>
      </c>
      <c r="U29" s="402"/>
      <c r="V29" s="402"/>
      <c r="W29" s="380"/>
      <c r="X29" s="80" t="s">
        <v>4059</v>
      </c>
      <c r="Y29" s="80" t="s">
        <v>3927</v>
      </c>
    </row>
    <row r="30" spans="2:25" ht="22.5" customHeight="1">
      <c r="B30" s="81">
        <v>5</v>
      </c>
      <c r="C30" s="381" t="str">
        <f t="shared" si="0"/>
        <v>L24</v>
      </c>
      <c r="D30" s="382"/>
      <c r="E30" s="382"/>
      <c r="F30" s="383"/>
      <c r="G30" s="86" t="str">
        <f t="shared" si="1"/>
        <v>L157</v>
      </c>
      <c r="H30" s="86" t="str">
        <f t="shared" si="2"/>
        <v>L290</v>
      </c>
      <c r="J30" s="81">
        <v>20</v>
      </c>
      <c r="K30" s="381" t="str">
        <f t="shared" si="3"/>
        <v>L39</v>
      </c>
      <c r="L30" s="382"/>
      <c r="M30" s="382"/>
      <c r="N30" s="383"/>
      <c r="O30" s="86" t="str">
        <f t="shared" si="4"/>
        <v>L172</v>
      </c>
      <c r="P30" s="381" t="str">
        <f t="shared" si="5"/>
        <v>L305</v>
      </c>
      <c r="Q30" s="383" t="str">
        <f t="shared" si="6"/>
        <v>L172</v>
      </c>
      <c r="S30" s="85">
        <v>5</v>
      </c>
      <c r="T30" s="379" t="s">
        <v>4192</v>
      </c>
      <c r="U30" s="402"/>
      <c r="V30" s="402"/>
      <c r="W30" s="380"/>
      <c r="X30" s="80" t="s">
        <v>4060</v>
      </c>
      <c r="Y30" s="80" t="s">
        <v>3928</v>
      </c>
    </row>
    <row r="31" spans="2:25" ht="22.5" customHeight="1">
      <c r="B31" s="81">
        <v>6</v>
      </c>
      <c r="C31" s="381" t="str">
        <f t="shared" si="0"/>
        <v>L25</v>
      </c>
      <c r="D31" s="382"/>
      <c r="E31" s="382"/>
      <c r="F31" s="383"/>
      <c r="G31" s="86" t="str">
        <f t="shared" si="1"/>
        <v>L158</v>
      </c>
      <c r="H31" s="86" t="str">
        <f t="shared" si="2"/>
        <v>L291</v>
      </c>
      <c r="J31" s="81">
        <v>21</v>
      </c>
      <c r="K31" s="381" t="str">
        <f t="shared" si="3"/>
        <v>L40</v>
      </c>
      <c r="L31" s="382"/>
      <c r="M31" s="382"/>
      <c r="N31" s="383"/>
      <c r="O31" s="86" t="str">
        <f t="shared" si="4"/>
        <v>L173</v>
      </c>
      <c r="P31" s="381" t="str">
        <f t="shared" si="5"/>
        <v>L306</v>
      </c>
      <c r="Q31" s="383" t="str">
        <f t="shared" si="6"/>
        <v>L173</v>
      </c>
      <c r="S31" s="85">
        <v>6</v>
      </c>
      <c r="T31" s="379" t="s">
        <v>4193</v>
      </c>
      <c r="U31" s="402"/>
      <c r="V31" s="402"/>
      <c r="W31" s="380"/>
      <c r="X31" s="80" t="s">
        <v>4061</v>
      </c>
      <c r="Y31" s="80" t="s">
        <v>3929</v>
      </c>
    </row>
    <row r="32" spans="2:25" ht="22.5" customHeight="1">
      <c r="B32" s="81">
        <v>7</v>
      </c>
      <c r="C32" s="381" t="str">
        <f t="shared" si="0"/>
        <v>L26</v>
      </c>
      <c r="D32" s="382"/>
      <c r="E32" s="382"/>
      <c r="F32" s="383"/>
      <c r="G32" s="86" t="str">
        <f t="shared" si="1"/>
        <v>L159</v>
      </c>
      <c r="H32" s="86" t="str">
        <f t="shared" si="2"/>
        <v>L292</v>
      </c>
      <c r="J32" s="81">
        <v>22</v>
      </c>
      <c r="K32" s="381" t="str">
        <f t="shared" si="3"/>
        <v>L41</v>
      </c>
      <c r="L32" s="382"/>
      <c r="M32" s="382"/>
      <c r="N32" s="383"/>
      <c r="O32" s="86" t="str">
        <f t="shared" si="4"/>
        <v>L174</v>
      </c>
      <c r="P32" s="381" t="str">
        <f t="shared" si="5"/>
        <v>L307</v>
      </c>
      <c r="Q32" s="383" t="str">
        <f t="shared" si="6"/>
        <v>L174</v>
      </c>
      <c r="S32" s="85">
        <v>7</v>
      </c>
      <c r="T32" s="379" t="s">
        <v>4194</v>
      </c>
      <c r="U32" s="402"/>
      <c r="V32" s="402"/>
      <c r="W32" s="380"/>
      <c r="X32" s="80" t="s">
        <v>4062</v>
      </c>
      <c r="Y32" s="80" t="s">
        <v>3930</v>
      </c>
    </row>
    <row r="33" spans="2:25" ht="22.5" customHeight="1">
      <c r="B33" s="81">
        <v>8</v>
      </c>
      <c r="C33" s="381" t="str">
        <f t="shared" si="0"/>
        <v>L27</v>
      </c>
      <c r="D33" s="382"/>
      <c r="E33" s="382"/>
      <c r="F33" s="383"/>
      <c r="G33" s="86" t="str">
        <f t="shared" si="1"/>
        <v>L160</v>
      </c>
      <c r="H33" s="86" t="str">
        <f t="shared" si="2"/>
        <v>L293</v>
      </c>
      <c r="J33" s="81">
        <v>23</v>
      </c>
      <c r="K33" s="381" t="str">
        <f t="shared" si="3"/>
        <v>L42</v>
      </c>
      <c r="L33" s="382"/>
      <c r="M33" s="382"/>
      <c r="N33" s="383"/>
      <c r="O33" s="86" t="str">
        <f t="shared" si="4"/>
        <v>L175</v>
      </c>
      <c r="P33" s="381" t="str">
        <f t="shared" si="5"/>
        <v>L308</v>
      </c>
      <c r="Q33" s="383" t="str">
        <f t="shared" si="6"/>
        <v>L175</v>
      </c>
      <c r="S33" s="85">
        <v>8</v>
      </c>
      <c r="T33" s="379" t="s">
        <v>4195</v>
      </c>
      <c r="U33" s="402"/>
      <c r="V33" s="402"/>
      <c r="W33" s="380"/>
      <c r="X33" s="80" t="s">
        <v>4063</v>
      </c>
      <c r="Y33" s="80" t="s">
        <v>3931</v>
      </c>
    </row>
    <row r="34" spans="2:25" ht="22.5" customHeight="1">
      <c r="B34" s="81">
        <v>9</v>
      </c>
      <c r="C34" s="381" t="str">
        <f t="shared" si="0"/>
        <v>L28</v>
      </c>
      <c r="D34" s="382"/>
      <c r="E34" s="382"/>
      <c r="F34" s="383"/>
      <c r="G34" s="86" t="str">
        <f t="shared" si="1"/>
        <v>L161</v>
      </c>
      <c r="H34" s="86" t="str">
        <f t="shared" si="2"/>
        <v>L294</v>
      </c>
      <c r="J34" s="81">
        <v>24</v>
      </c>
      <c r="K34" s="381" t="str">
        <f t="shared" si="3"/>
        <v>L43</v>
      </c>
      <c r="L34" s="382"/>
      <c r="M34" s="382"/>
      <c r="N34" s="383"/>
      <c r="O34" s="86" t="str">
        <f t="shared" si="4"/>
        <v>L176</v>
      </c>
      <c r="P34" s="381" t="str">
        <f t="shared" si="5"/>
        <v>L309</v>
      </c>
      <c r="Q34" s="383" t="str">
        <f t="shared" si="6"/>
        <v>L176</v>
      </c>
      <c r="S34" s="85">
        <v>9</v>
      </c>
      <c r="T34" s="379" t="s">
        <v>4196</v>
      </c>
      <c r="U34" s="402"/>
      <c r="V34" s="402"/>
      <c r="W34" s="380"/>
      <c r="X34" s="80" t="s">
        <v>4064</v>
      </c>
      <c r="Y34" s="80" t="s">
        <v>3932</v>
      </c>
    </row>
    <row r="35" spans="2:25" ht="22.5" customHeight="1">
      <c r="B35" s="81">
        <v>10</v>
      </c>
      <c r="C35" s="381" t="str">
        <f t="shared" si="0"/>
        <v>L29</v>
      </c>
      <c r="D35" s="382"/>
      <c r="E35" s="382"/>
      <c r="F35" s="383"/>
      <c r="G35" s="86" t="str">
        <f t="shared" si="1"/>
        <v>L162</v>
      </c>
      <c r="H35" s="86" t="str">
        <f t="shared" si="2"/>
        <v>L295</v>
      </c>
      <c r="J35" s="81">
        <v>25</v>
      </c>
      <c r="K35" s="381" t="str">
        <f t="shared" si="3"/>
        <v>L44</v>
      </c>
      <c r="L35" s="382"/>
      <c r="M35" s="382"/>
      <c r="N35" s="383"/>
      <c r="O35" s="86" t="str">
        <f t="shared" si="4"/>
        <v>L177</v>
      </c>
      <c r="P35" s="381" t="str">
        <f t="shared" si="5"/>
        <v>L310</v>
      </c>
      <c r="Q35" s="383" t="str">
        <f t="shared" si="6"/>
        <v>L177</v>
      </c>
      <c r="S35" s="85">
        <v>10</v>
      </c>
      <c r="T35" s="379" t="s">
        <v>4197</v>
      </c>
      <c r="U35" s="402"/>
      <c r="V35" s="402"/>
      <c r="W35" s="380"/>
      <c r="X35" s="80" t="s">
        <v>4065</v>
      </c>
      <c r="Y35" s="80" t="s">
        <v>3933</v>
      </c>
    </row>
    <row r="36" spans="2:25" ht="22.5" customHeight="1">
      <c r="B36" s="81">
        <v>11</v>
      </c>
      <c r="C36" s="381" t="str">
        <f t="shared" si="0"/>
        <v>L30</v>
      </c>
      <c r="D36" s="382"/>
      <c r="E36" s="382"/>
      <c r="F36" s="383"/>
      <c r="G36" s="86" t="str">
        <f t="shared" si="1"/>
        <v>L163</v>
      </c>
      <c r="H36" s="86" t="str">
        <f t="shared" si="2"/>
        <v>L296</v>
      </c>
      <c r="J36" s="81">
        <v>26</v>
      </c>
      <c r="K36" s="381" t="str">
        <f t="shared" si="3"/>
        <v>L45</v>
      </c>
      <c r="L36" s="382"/>
      <c r="M36" s="382"/>
      <c r="N36" s="383"/>
      <c r="O36" s="86" t="str">
        <f t="shared" si="4"/>
        <v>L178</v>
      </c>
      <c r="P36" s="381" t="str">
        <f t="shared" si="5"/>
        <v>L311</v>
      </c>
      <c r="Q36" s="383" t="str">
        <f t="shared" si="6"/>
        <v>L178</v>
      </c>
      <c r="S36" s="85">
        <v>11</v>
      </c>
      <c r="T36" s="379" t="s">
        <v>4198</v>
      </c>
      <c r="U36" s="402"/>
      <c r="V36" s="402"/>
      <c r="W36" s="380"/>
      <c r="X36" s="80" t="s">
        <v>4066</v>
      </c>
      <c r="Y36" s="80" t="s">
        <v>3934</v>
      </c>
    </row>
    <row r="37" spans="2:25" ht="22.5" customHeight="1">
      <c r="B37" s="81">
        <v>12</v>
      </c>
      <c r="C37" s="381" t="str">
        <f t="shared" si="0"/>
        <v>L31</v>
      </c>
      <c r="D37" s="382"/>
      <c r="E37" s="382"/>
      <c r="F37" s="383"/>
      <c r="G37" s="86" t="str">
        <f t="shared" si="1"/>
        <v>L164</v>
      </c>
      <c r="H37" s="86" t="str">
        <f t="shared" si="2"/>
        <v>L297</v>
      </c>
      <c r="J37" s="81">
        <v>27</v>
      </c>
      <c r="K37" s="381" t="str">
        <f t="shared" si="3"/>
        <v>L46</v>
      </c>
      <c r="L37" s="382"/>
      <c r="M37" s="382"/>
      <c r="N37" s="383"/>
      <c r="O37" s="86" t="str">
        <f t="shared" si="4"/>
        <v>L179</v>
      </c>
      <c r="P37" s="381" t="str">
        <f t="shared" si="5"/>
        <v>L312</v>
      </c>
      <c r="Q37" s="383" t="str">
        <f t="shared" si="6"/>
        <v>L179</v>
      </c>
      <c r="S37" s="85">
        <v>12</v>
      </c>
      <c r="T37" s="379" t="s">
        <v>4199</v>
      </c>
      <c r="U37" s="402"/>
      <c r="V37" s="402"/>
      <c r="W37" s="380"/>
      <c r="X37" s="80" t="s">
        <v>4067</v>
      </c>
      <c r="Y37" s="80" t="s">
        <v>3935</v>
      </c>
    </row>
    <row r="38" spans="2:25" ht="22.5" customHeight="1">
      <c r="B38" s="81">
        <v>13</v>
      </c>
      <c r="C38" s="381" t="str">
        <f t="shared" si="0"/>
        <v>L32</v>
      </c>
      <c r="D38" s="382"/>
      <c r="E38" s="382"/>
      <c r="F38" s="383"/>
      <c r="G38" s="86" t="str">
        <f t="shared" si="1"/>
        <v>L165</v>
      </c>
      <c r="H38" s="86" t="str">
        <f t="shared" si="2"/>
        <v>L298</v>
      </c>
      <c r="J38" s="81">
        <v>28</v>
      </c>
      <c r="K38" s="381" t="str">
        <f t="shared" si="3"/>
        <v>L47</v>
      </c>
      <c r="L38" s="382"/>
      <c r="M38" s="382"/>
      <c r="N38" s="383"/>
      <c r="O38" s="86" t="str">
        <f t="shared" si="4"/>
        <v>L180</v>
      </c>
      <c r="P38" s="381" t="str">
        <f t="shared" si="5"/>
        <v>L313</v>
      </c>
      <c r="Q38" s="383" t="str">
        <f t="shared" si="6"/>
        <v>L180</v>
      </c>
      <c r="S38" s="85">
        <v>13</v>
      </c>
      <c r="T38" s="379" t="s">
        <v>4200</v>
      </c>
      <c r="U38" s="402"/>
      <c r="V38" s="402"/>
      <c r="W38" s="380"/>
      <c r="X38" s="80" t="s">
        <v>4068</v>
      </c>
      <c r="Y38" s="80" t="s">
        <v>3936</v>
      </c>
    </row>
    <row r="39" spans="2:25" ht="22.5" customHeight="1">
      <c r="B39" s="81">
        <v>14</v>
      </c>
      <c r="C39" s="381" t="str">
        <f t="shared" si="0"/>
        <v>L33</v>
      </c>
      <c r="D39" s="382"/>
      <c r="E39" s="382"/>
      <c r="F39" s="383"/>
      <c r="G39" s="86" t="str">
        <f t="shared" si="1"/>
        <v>L166</v>
      </c>
      <c r="H39" s="86" t="str">
        <f t="shared" si="2"/>
        <v>L299</v>
      </c>
      <c r="J39" s="81">
        <v>29</v>
      </c>
      <c r="K39" s="381" t="str">
        <f t="shared" si="3"/>
        <v>L48</v>
      </c>
      <c r="L39" s="382"/>
      <c r="M39" s="382"/>
      <c r="N39" s="383"/>
      <c r="O39" s="86" t="str">
        <f t="shared" si="4"/>
        <v>L181</v>
      </c>
      <c r="P39" s="381" t="str">
        <f t="shared" si="5"/>
        <v>L314</v>
      </c>
      <c r="Q39" s="383" t="str">
        <f t="shared" si="6"/>
        <v>L181</v>
      </c>
      <c r="S39" s="85">
        <v>14</v>
      </c>
      <c r="T39" s="379" t="s">
        <v>4201</v>
      </c>
      <c r="U39" s="402"/>
      <c r="V39" s="402"/>
      <c r="W39" s="380"/>
      <c r="X39" s="80" t="s">
        <v>4069</v>
      </c>
      <c r="Y39" s="80" t="s">
        <v>3937</v>
      </c>
    </row>
    <row r="40" spans="2:25" ht="22.5" customHeight="1">
      <c r="B40" s="81">
        <v>15</v>
      </c>
      <c r="C40" s="381" t="str">
        <f t="shared" si="0"/>
        <v>L34</v>
      </c>
      <c r="D40" s="382"/>
      <c r="E40" s="382"/>
      <c r="F40" s="383"/>
      <c r="G40" s="86" t="str">
        <f t="shared" si="1"/>
        <v>L167</v>
      </c>
      <c r="H40" s="86" t="str">
        <f t="shared" si="2"/>
        <v>L300</v>
      </c>
      <c r="J40" s="81">
        <v>30</v>
      </c>
      <c r="K40" s="381" t="str">
        <f t="shared" si="3"/>
        <v>L49</v>
      </c>
      <c r="L40" s="382"/>
      <c r="M40" s="382"/>
      <c r="N40" s="383"/>
      <c r="O40" s="86" t="str">
        <f t="shared" si="4"/>
        <v>L182</v>
      </c>
      <c r="P40" s="381" t="str">
        <f t="shared" si="5"/>
        <v>L315</v>
      </c>
      <c r="Q40" s="383" t="str">
        <f t="shared" si="6"/>
        <v>L182</v>
      </c>
      <c r="S40" s="85">
        <v>15</v>
      </c>
      <c r="T40" s="379" t="s">
        <v>4202</v>
      </c>
      <c r="U40" s="402"/>
      <c r="V40" s="402"/>
      <c r="W40" s="380"/>
      <c r="X40" s="80" t="s">
        <v>4070</v>
      </c>
      <c r="Y40" s="80" t="s">
        <v>3938</v>
      </c>
    </row>
    <row r="41" spans="19:25" ht="22.5" customHeight="1">
      <c r="S41" s="85">
        <v>16</v>
      </c>
      <c r="T41" s="379" t="s">
        <v>4203</v>
      </c>
      <c r="U41" s="402"/>
      <c r="V41" s="402"/>
      <c r="W41" s="380"/>
      <c r="X41" s="80" t="s">
        <v>4071</v>
      </c>
      <c r="Y41" s="80" t="s">
        <v>3939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4204</v>
      </c>
      <c r="U42" s="402"/>
      <c r="V42" s="402"/>
      <c r="W42" s="380"/>
      <c r="X42" s="80" t="s">
        <v>4072</v>
      </c>
      <c r="Y42" s="80" t="s">
        <v>3940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4205</v>
      </c>
      <c r="U43" s="402"/>
      <c r="V43" s="402"/>
      <c r="W43" s="380"/>
      <c r="X43" s="80" t="s">
        <v>4073</v>
      </c>
      <c r="Y43" s="80" t="s">
        <v>3941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4206</v>
      </c>
      <c r="U44" s="402"/>
      <c r="V44" s="402"/>
      <c r="W44" s="380"/>
      <c r="X44" s="80" t="s">
        <v>4074</v>
      </c>
      <c r="Y44" s="80" t="s">
        <v>3942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4207</v>
      </c>
      <c r="U45" s="402"/>
      <c r="V45" s="402"/>
      <c r="W45" s="380"/>
      <c r="X45" s="80" t="s">
        <v>4075</v>
      </c>
      <c r="Y45" s="80" t="s">
        <v>3943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4208</v>
      </c>
      <c r="U46" s="402"/>
      <c r="V46" s="402"/>
      <c r="W46" s="380"/>
      <c r="X46" s="80" t="s">
        <v>4076</v>
      </c>
      <c r="Y46" s="80" t="s">
        <v>3944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4209</v>
      </c>
      <c r="U47" s="402"/>
      <c r="V47" s="402"/>
      <c r="W47" s="380"/>
      <c r="X47" s="80" t="s">
        <v>4077</v>
      </c>
      <c r="Y47" s="80" t="s">
        <v>3945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4210</v>
      </c>
      <c r="U48" s="402"/>
      <c r="V48" s="402"/>
      <c r="W48" s="380"/>
      <c r="X48" s="80" t="s">
        <v>4078</v>
      </c>
      <c r="Y48" s="80" t="s">
        <v>3946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4211</v>
      </c>
      <c r="U49" s="402"/>
      <c r="V49" s="402"/>
      <c r="W49" s="380"/>
      <c r="X49" s="80" t="s">
        <v>4079</v>
      </c>
      <c r="Y49" s="80" t="s">
        <v>3947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4212</v>
      </c>
      <c r="U50" s="402"/>
      <c r="V50" s="402"/>
      <c r="W50" s="380"/>
      <c r="X50" s="80" t="s">
        <v>4080</v>
      </c>
      <c r="Y50" s="80" t="s">
        <v>3948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4213</v>
      </c>
      <c r="U51" s="402"/>
      <c r="V51" s="402"/>
      <c r="W51" s="380"/>
      <c r="X51" s="80" t="s">
        <v>4081</v>
      </c>
      <c r="Y51" s="80" t="s">
        <v>3949</v>
      </c>
    </row>
    <row r="52" spans="19:25" ht="22.5" customHeight="1">
      <c r="S52" s="85">
        <v>27</v>
      </c>
      <c r="T52" s="379" t="s">
        <v>4214</v>
      </c>
      <c r="U52" s="402"/>
      <c r="V52" s="402"/>
      <c r="W52" s="380"/>
      <c r="X52" s="80" t="s">
        <v>4082</v>
      </c>
      <c r="Y52" s="80" t="s">
        <v>3950</v>
      </c>
    </row>
    <row r="53" spans="19:25" ht="22.5" customHeight="1">
      <c r="S53" s="85">
        <v>28</v>
      </c>
      <c r="T53" s="379" t="s">
        <v>4215</v>
      </c>
      <c r="U53" s="402"/>
      <c r="V53" s="402"/>
      <c r="W53" s="380"/>
      <c r="X53" s="80" t="s">
        <v>4083</v>
      </c>
      <c r="Y53" s="80" t="s">
        <v>3951</v>
      </c>
    </row>
    <row r="54" spans="19:25" ht="22.5" customHeight="1">
      <c r="S54" s="85">
        <v>29</v>
      </c>
      <c r="T54" s="379" t="s">
        <v>4216</v>
      </c>
      <c r="U54" s="402"/>
      <c r="V54" s="402"/>
      <c r="W54" s="380"/>
      <c r="X54" s="80" t="s">
        <v>4084</v>
      </c>
      <c r="Y54" s="80" t="s">
        <v>3952</v>
      </c>
    </row>
    <row r="55" spans="19:25" ht="22.5" customHeight="1">
      <c r="S55" s="85">
        <v>30</v>
      </c>
      <c r="T55" s="379" t="s">
        <v>4217</v>
      </c>
      <c r="U55" s="402"/>
      <c r="V55" s="402"/>
      <c r="W55" s="380"/>
      <c r="X55" s="80" t="s">
        <v>4085</v>
      </c>
      <c r="Y55" s="80" t="s">
        <v>3953</v>
      </c>
    </row>
    <row r="56" spans="4:25" ht="22.5" customHeight="1">
      <c r="D56" s="11"/>
      <c r="E56" s="11"/>
      <c r="F56" s="11"/>
      <c r="S56" s="85">
        <v>31</v>
      </c>
      <c r="T56" s="379" t="s">
        <v>4218</v>
      </c>
      <c r="U56" s="402"/>
      <c r="V56" s="402"/>
      <c r="W56" s="380"/>
      <c r="X56" s="80" t="s">
        <v>4086</v>
      </c>
      <c r="Y56" s="80" t="s">
        <v>3954</v>
      </c>
    </row>
    <row r="57" spans="4:25" ht="22.5" customHeight="1">
      <c r="D57" s="11"/>
      <c r="E57" s="11"/>
      <c r="F57" s="11"/>
      <c r="S57" s="85">
        <v>32</v>
      </c>
      <c r="T57" s="379" t="s">
        <v>4219</v>
      </c>
      <c r="U57" s="402"/>
      <c r="V57" s="402"/>
      <c r="W57" s="380"/>
      <c r="X57" s="80" t="s">
        <v>4087</v>
      </c>
      <c r="Y57" s="80" t="s">
        <v>3955</v>
      </c>
    </row>
    <row r="58" spans="19:25" ht="22.5" customHeight="1">
      <c r="S58" s="85">
        <v>33</v>
      </c>
      <c r="T58" s="379" t="s">
        <v>4220</v>
      </c>
      <c r="U58" s="402"/>
      <c r="V58" s="402"/>
      <c r="W58" s="380"/>
      <c r="X58" s="80" t="s">
        <v>4088</v>
      </c>
      <c r="Y58" s="80" t="s">
        <v>3956</v>
      </c>
    </row>
    <row r="59" spans="19:25" ht="22.5" customHeight="1">
      <c r="S59" s="85">
        <v>34</v>
      </c>
      <c r="T59" s="379" t="s">
        <v>4221</v>
      </c>
      <c r="U59" s="402"/>
      <c r="V59" s="402"/>
      <c r="W59" s="380"/>
      <c r="X59" s="80" t="s">
        <v>4089</v>
      </c>
      <c r="Y59" s="80" t="s">
        <v>3957</v>
      </c>
    </row>
    <row r="60" spans="19:25" ht="22.5" customHeight="1">
      <c r="S60" s="85">
        <v>35</v>
      </c>
      <c r="T60" s="379" t="s">
        <v>4222</v>
      </c>
      <c r="U60" s="402"/>
      <c r="V60" s="402"/>
      <c r="W60" s="380"/>
      <c r="X60" s="80" t="s">
        <v>4090</v>
      </c>
      <c r="Y60" s="80" t="s">
        <v>3958</v>
      </c>
    </row>
    <row r="61" spans="19:25" ht="22.5" customHeight="1">
      <c r="S61" s="85">
        <v>36</v>
      </c>
      <c r="T61" s="379" t="s">
        <v>4223</v>
      </c>
      <c r="U61" s="402"/>
      <c r="V61" s="402"/>
      <c r="W61" s="380"/>
      <c r="X61" s="80" t="s">
        <v>4091</v>
      </c>
      <c r="Y61" s="80" t="s">
        <v>3959</v>
      </c>
    </row>
    <row r="62" spans="19:25" ht="22.5" customHeight="1">
      <c r="S62" s="85">
        <v>37</v>
      </c>
      <c r="T62" s="379" t="s">
        <v>4224</v>
      </c>
      <c r="U62" s="402"/>
      <c r="V62" s="402"/>
      <c r="W62" s="380"/>
      <c r="X62" s="80" t="s">
        <v>4092</v>
      </c>
      <c r="Y62" s="80" t="s">
        <v>3960</v>
      </c>
    </row>
    <row r="63" spans="19:25" ht="22.5" customHeight="1">
      <c r="S63" s="85">
        <v>38</v>
      </c>
      <c r="T63" s="379" t="s">
        <v>4225</v>
      </c>
      <c r="U63" s="402"/>
      <c r="V63" s="402"/>
      <c r="W63" s="380"/>
      <c r="X63" s="80" t="s">
        <v>4093</v>
      </c>
      <c r="Y63" s="80" t="s">
        <v>3961</v>
      </c>
    </row>
    <row r="64" spans="19:25" ht="22.5" customHeight="1">
      <c r="S64" s="85">
        <v>39</v>
      </c>
      <c r="T64" s="379" t="s">
        <v>4226</v>
      </c>
      <c r="U64" s="402"/>
      <c r="V64" s="402"/>
      <c r="W64" s="380"/>
      <c r="X64" s="80" t="s">
        <v>4094</v>
      </c>
      <c r="Y64" s="80" t="s">
        <v>3962</v>
      </c>
    </row>
    <row r="65" spans="19:25" ht="22.5" customHeight="1">
      <c r="S65" s="85">
        <v>40</v>
      </c>
      <c r="T65" s="379" t="s">
        <v>4227</v>
      </c>
      <c r="U65" s="402"/>
      <c r="V65" s="402"/>
      <c r="W65" s="380"/>
      <c r="X65" s="80" t="s">
        <v>4095</v>
      </c>
      <c r="Y65" s="80" t="s">
        <v>3963</v>
      </c>
    </row>
    <row r="66" spans="19:25" ht="22.5" customHeight="1">
      <c r="S66" s="85">
        <v>41</v>
      </c>
      <c r="T66" s="379" t="s">
        <v>4228</v>
      </c>
      <c r="U66" s="402"/>
      <c r="V66" s="402"/>
      <c r="W66" s="380"/>
      <c r="X66" s="80" t="s">
        <v>4096</v>
      </c>
      <c r="Y66" s="80" t="s">
        <v>3964</v>
      </c>
    </row>
    <row r="67" spans="19:25" ht="22.5" customHeight="1">
      <c r="S67" s="85">
        <v>42</v>
      </c>
      <c r="T67" s="379" t="s">
        <v>4229</v>
      </c>
      <c r="U67" s="402"/>
      <c r="V67" s="402"/>
      <c r="W67" s="380"/>
      <c r="X67" s="80" t="s">
        <v>4097</v>
      </c>
      <c r="Y67" s="80" t="s">
        <v>3965</v>
      </c>
    </row>
    <row r="68" spans="19:25" ht="22.5" customHeight="1">
      <c r="S68" s="85">
        <v>43</v>
      </c>
      <c r="T68" s="379" t="s">
        <v>4230</v>
      </c>
      <c r="U68" s="402"/>
      <c r="V68" s="402"/>
      <c r="W68" s="380"/>
      <c r="X68" s="80" t="s">
        <v>4098</v>
      </c>
      <c r="Y68" s="80" t="s">
        <v>3966</v>
      </c>
    </row>
    <row r="69" spans="19:25" ht="22.5" customHeight="1">
      <c r="S69" s="85">
        <v>44</v>
      </c>
      <c r="T69" s="379" t="s">
        <v>4231</v>
      </c>
      <c r="U69" s="402"/>
      <c r="V69" s="402"/>
      <c r="W69" s="380"/>
      <c r="X69" s="80" t="s">
        <v>4099</v>
      </c>
      <c r="Y69" s="80" t="s">
        <v>3967</v>
      </c>
    </row>
    <row r="70" spans="19:25" ht="22.5" customHeight="1">
      <c r="S70" s="85">
        <v>45</v>
      </c>
      <c r="T70" s="379" t="s">
        <v>4232</v>
      </c>
      <c r="U70" s="402"/>
      <c r="V70" s="402"/>
      <c r="W70" s="380"/>
      <c r="X70" s="80" t="s">
        <v>4100</v>
      </c>
      <c r="Y70" s="80" t="s">
        <v>3968</v>
      </c>
    </row>
    <row r="71" spans="19:25" ht="22.5" customHeight="1">
      <c r="S71" s="85">
        <v>46</v>
      </c>
      <c r="T71" s="379" t="s">
        <v>4233</v>
      </c>
      <c r="U71" s="402"/>
      <c r="V71" s="402"/>
      <c r="W71" s="380"/>
      <c r="X71" s="80" t="s">
        <v>4101</v>
      </c>
      <c r="Y71" s="80" t="s">
        <v>3969</v>
      </c>
    </row>
    <row r="72" spans="19:25" ht="22.5" customHeight="1">
      <c r="S72" s="85">
        <v>47</v>
      </c>
      <c r="T72" s="379" t="s">
        <v>4234</v>
      </c>
      <c r="U72" s="402"/>
      <c r="V72" s="402"/>
      <c r="W72" s="380"/>
      <c r="X72" s="80" t="s">
        <v>4102</v>
      </c>
      <c r="Y72" s="80" t="s">
        <v>3970</v>
      </c>
    </row>
    <row r="73" spans="19:25" ht="22.5" customHeight="1">
      <c r="S73" s="85">
        <v>48</v>
      </c>
      <c r="T73" s="379" t="s">
        <v>4235</v>
      </c>
      <c r="U73" s="402"/>
      <c r="V73" s="402"/>
      <c r="W73" s="380"/>
      <c r="X73" s="80" t="s">
        <v>4103</v>
      </c>
      <c r="Y73" s="80" t="s">
        <v>3971</v>
      </c>
    </row>
    <row r="74" spans="19:25" ht="22.5" customHeight="1">
      <c r="S74" s="85">
        <v>49</v>
      </c>
      <c r="T74" s="379" t="s">
        <v>4236</v>
      </c>
      <c r="U74" s="402"/>
      <c r="V74" s="402"/>
      <c r="W74" s="380"/>
      <c r="X74" s="80" t="s">
        <v>4104</v>
      </c>
      <c r="Y74" s="80" t="s">
        <v>3972</v>
      </c>
    </row>
    <row r="75" spans="19:25" ht="22.5" customHeight="1">
      <c r="S75" s="85">
        <v>50</v>
      </c>
      <c r="T75" s="379" t="s">
        <v>4237</v>
      </c>
      <c r="U75" s="402"/>
      <c r="V75" s="402"/>
      <c r="W75" s="380"/>
      <c r="X75" s="80" t="s">
        <v>4105</v>
      </c>
      <c r="Y75" s="80" t="s">
        <v>3973</v>
      </c>
    </row>
    <row r="76" spans="19:25" ht="22.5" customHeight="1">
      <c r="S76" s="85">
        <v>51</v>
      </c>
      <c r="T76" s="379" t="s">
        <v>4238</v>
      </c>
      <c r="U76" s="402"/>
      <c r="V76" s="402"/>
      <c r="W76" s="380"/>
      <c r="X76" s="80" t="s">
        <v>4106</v>
      </c>
      <c r="Y76" s="80" t="s">
        <v>3974</v>
      </c>
    </row>
    <row r="77" spans="19:25" ht="22.5" customHeight="1">
      <c r="S77" s="85">
        <v>52</v>
      </c>
      <c r="T77" s="379" t="s">
        <v>4239</v>
      </c>
      <c r="U77" s="402"/>
      <c r="V77" s="402"/>
      <c r="W77" s="380"/>
      <c r="X77" s="80" t="s">
        <v>4107</v>
      </c>
      <c r="Y77" s="80" t="s">
        <v>3975</v>
      </c>
    </row>
    <row r="78" spans="19:25" ht="22.5" customHeight="1">
      <c r="S78" s="85">
        <v>53</v>
      </c>
      <c r="T78" s="379" t="s">
        <v>4240</v>
      </c>
      <c r="U78" s="402"/>
      <c r="V78" s="402"/>
      <c r="W78" s="380"/>
      <c r="X78" s="80" t="s">
        <v>4108</v>
      </c>
      <c r="Y78" s="80" t="s">
        <v>3976</v>
      </c>
    </row>
    <row r="79" spans="19:25" ht="22.5" customHeight="1">
      <c r="S79" s="85">
        <v>54</v>
      </c>
      <c r="T79" s="379" t="s">
        <v>4241</v>
      </c>
      <c r="U79" s="402"/>
      <c r="V79" s="402"/>
      <c r="W79" s="380"/>
      <c r="X79" s="80" t="s">
        <v>4109</v>
      </c>
      <c r="Y79" s="80" t="s">
        <v>3977</v>
      </c>
    </row>
    <row r="80" spans="19:25" ht="22.5" customHeight="1">
      <c r="S80" s="85">
        <v>55</v>
      </c>
      <c r="T80" s="379" t="s">
        <v>4242</v>
      </c>
      <c r="U80" s="402"/>
      <c r="V80" s="402"/>
      <c r="W80" s="380"/>
      <c r="X80" s="80" t="s">
        <v>4110</v>
      </c>
      <c r="Y80" s="80" t="s">
        <v>3978</v>
      </c>
    </row>
    <row r="81" spans="19:25" ht="22.5" customHeight="1">
      <c r="S81" s="85">
        <v>56</v>
      </c>
      <c r="T81" s="379" t="s">
        <v>4243</v>
      </c>
      <c r="U81" s="402"/>
      <c r="V81" s="402"/>
      <c r="W81" s="380"/>
      <c r="X81" s="80" t="s">
        <v>4111</v>
      </c>
      <c r="Y81" s="80" t="s">
        <v>3979</v>
      </c>
    </row>
    <row r="82" spans="19:25" ht="22.5" customHeight="1">
      <c r="S82" s="85">
        <v>57</v>
      </c>
      <c r="T82" s="379" t="s">
        <v>4244</v>
      </c>
      <c r="U82" s="402"/>
      <c r="V82" s="402"/>
      <c r="W82" s="380"/>
      <c r="X82" s="80" t="s">
        <v>4112</v>
      </c>
      <c r="Y82" s="80" t="s">
        <v>3980</v>
      </c>
    </row>
    <row r="83" spans="19:25" ht="22.5" customHeight="1">
      <c r="S83" s="85">
        <v>58</v>
      </c>
      <c r="T83" s="379" t="s">
        <v>4245</v>
      </c>
      <c r="U83" s="402"/>
      <c r="V83" s="402"/>
      <c r="W83" s="380"/>
      <c r="X83" s="80" t="s">
        <v>4113</v>
      </c>
      <c r="Y83" s="80" t="s">
        <v>3981</v>
      </c>
    </row>
    <row r="84" spans="19:25" ht="22.5" customHeight="1">
      <c r="S84" s="85">
        <v>59</v>
      </c>
      <c r="T84" s="379" t="s">
        <v>4246</v>
      </c>
      <c r="U84" s="402"/>
      <c r="V84" s="402"/>
      <c r="W84" s="380"/>
      <c r="X84" s="80" t="s">
        <v>4114</v>
      </c>
      <c r="Y84" s="80" t="s">
        <v>3982</v>
      </c>
    </row>
    <row r="85" spans="19:25" ht="22.5" customHeight="1">
      <c r="S85" s="85">
        <v>60</v>
      </c>
      <c r="T85" s="379" t="s">
        <v>4247</v>
      </c>
      <c r="U85" s="402"/>
      <c r="V85" s="402"/>
      <c r="W85" s="380"/>
      <c r="X85" s="80" t="s">
        <v>4115</v>
      </c>
      <c r="Y85" s="80" t="s">
        <v>3983</v>
      </c>
    </row>
    <row r="86" spans="19:25" ht="22.5" customHeight="1">
      <c r="S86" s="85">
        <v>61</v>
      </c>
      <c r="T86" s="379" t="s">
        <v>4248</v>
      </c>
      <c r="U86" s="402"/>
      <c r="V86" s="402"/>
      <c r="W86" s="380"/>
      <c r="X86" s="80" t="s">
        <v>4116</v>
      </c>
      <c r="Y86" s="80" t="s">
        <v>3984</v>
      </c>
    </row>
    <row r="87" spans="19:25" ht="22.5" customHeight="1">
      <c r="S87" s="85">
        <v>62</v>
      </c>
      <c r="T87" s="379" t="s">
        <v>4249</v>
      </c>
      <c r="U87" s="402"/>
      <c r="V87" s="402"/>
      <c r="W87" s="380"/>
      <c r="X87" s="80" t="s">
        <v>4117</v>
      </c>
      <c r="Y87" s="80" t="s">
        <v>3985</v>
      </c>
    </row>
    <row r="88" spans="19:25" ht="22.5" customHeight="1">
      <c r="S88" s="85">
        <v>63</v>
      </c>
      <c r="T88" s="379" t="s">
        <v>4250</v>
      </c>
      <c r="U88" s="402"/>
      <c r="V88" s="402"/>
      <c r="W88" s="380"/>
      <c r="X88" s="80" t="s">
        <v>4118</v>
      </c>
      <c r="Y88" s="80" t="s">
        <v>3986</v>
      </c>
    </row>
    <row r="89" spans="19:25" ht="22.5" customHeight="1">
      <c r="S89" s="85">
        <v>64</v>
      </c>
      <c r="T89" s="379" t="s">
        <v>4251</v>
      </c>
      <c r="U89" s="402"/>
      <c r="V89" s="402"/>
      <c r="W89" s="380"/>
      <c r="X89" s="80" t="s">
        <v>4119</v>
      </c>
      <c r="Y89" s="80" t="s">
        <v>3987</v>
      </c>
    </row>
    <row r="90" spans="19:25" ht="22.5" customHeight="1">
      <c r="S90" s="85">
        <v>65</v>
      </c>
      <c r="T90" s="379" t="s">
        <v>4252</v>
      </c>
      <c r="U90" s="402"/>
      <c r="V90" s="402"/>
      <c r="W90" s="380"/>
      <c r="X90" s="80" t="s">
        <v>4120</v>
      </c>
      <c r="Y90" s="80" t="s">
        <v>3988</v>
      </c>
    </row>
    <row r="91" spans="19:25" ht="22.5" customHeight="1">
      <c r="S91" s="85">
        <v>66</v>
      </c>
      <c r="T91" s="379" t="s">
        <v>4253</v>
      </c>
      <c r="U91" s="402"/>
      <c r="V91" s="402"/>
      <c r="W91" s="380"/>
      <c r="X91" s="80" t="s">
        <v>4121</v>
      </c>
      <c r="Y91" s="80" t="s">
        <v>3989</v>
      </c>
    </row>
    <row r="92" spans="19:25" ht="22.5" customHeight="1">
      <c r="S92" s="85">
        <v>67</v>
      </c>
      <c r="T92" s="379" t="s">
        <v>4254</v>
      </c>
      <c r="U92" s="402"/>
      <c r="V92" s="402"/>
      <c r="W92" s="380"/>
      <c r="X92" s="80" t="s">
        <v>4122</v>
      </c>
      <c r="Y92" s="80" t="s">
        <v>3990</v>
      </c>
    </row>
    <row r="93" spans="19:25" ht="22.5" customHeight="1">
      <c r="S93" s="85">
        <v>68</v>
      </c>
      <c r="T93" s="379" t="s">
        <v>4255</v>
      </c>
      <c r="U93" s="402"/>
      <c r="V93" s="402"/>
      <c r="W93" s="380"/>
      <c r="X93" s="80" t="s">
        <v>4123</v>
      </c>
      <c r="Y93" s="80" t="s">
        <v>3991</v>
      </c>
    </row>
    <row r="94" spans="19:25" ht="22.5" customHeight="1">
      <c r="S94" s="85">
        <v>69</v>
      </c>
      <c r="T94" s="379" t="s">
        <v>4256</v>
      </c>
      <c r="U94" s="402"/>
      <c r="V94" s="402"/>
      <c r="W94" s="380"/>
      <c r="X94" s="80" t="s">
        <v>4124</v>
      </c>
      <c r="Y94" s="80" t="s">
        <v>3992</v>
      </c>
    </row>
    <row r="95" spans="19:25" ht="22.5" customHeight="1">
      <c r="S95" s="85">
        <v>70</v>
      </c>
      <c r="T95" s="379" t="s">
        <v>4257</v>
      </c>
      <c r="U95" s="402"/>
      <c r="V95" s="402"/>
      <c r="W95" s="380"/>
      <c r="X95" s="80" t="s">
        <v>4125</v>
      </c>
      <c r="Y95" s="80" t="s">
        <v>3993</v>
      </c>
    </row>
    <row r="96" spans="19:25" ht="22.5" customHeight="1">
      <c r="S96" s="85">
        <v>71</v>
      </c>
      <c r="T96" s="379" t="s">
        <v>4258</v>
      </c>
      <c r="U96" s="402"/>
      <c r="V96" s="402"/>
      <c r="W96" s="380"/>
      <c r="X96" s="80" t="s">
        <v>4126</v>
      </c>
      <c r="Y96" s="80" t="s">
        <v>3994</v>
      </c>
    </row>
    <row r="97" spans="19:25" ht="22.5" customHeight="1">
      <c r="S97" s="85">
        <v>72</v>
      </c>
      <c r="T97" s="379" t="s">
        <v>4259</v>
      </c>
      <c r="U97" s="402"/>
      <c r="V97" s="402"/>
      <c r="W97" s="380"/>
      <c r="X97" s="80" t="s">
        <v>4127</v>
      </c>
      <c r="Y97" s="80" t="s">
        <v>3995</v>
      </c>
    </row>
    <row r="98" spans="19:25" ht="22.5" customHeight="1">
      <c r="S98" s="85">
        <v>73</v>
      </c>
      <c r="T98" s="379" t="s">
        <v>4260</v>
      </c>
      <c r="U98" s="402"/>
      <c r="V98" s="402"/>
      <c r="W98" s="380"/>
      <c r="X98" s="80" t="s">
        <v>4128</v>
      </c>
      <c r="Y98" s="80" t="s">
        <v>3996</v>
      </c>
    </row>
    <row r="99" spans="19:25" ht="22.5" customHeight="1">
      <c r="S99" s="85">
        <v>74</v>
      </c>
      <c r="T99" s="379" t="s">
        <v>4261</v>
      </c>
      <c r="U99" s="402"/>
      <c r="V99" s="402"/>
      <c r="W99" s="380"/>
      <c r="X99" s="80" t="s">
        <v>4129</v>
      </c>
      <c r="Y99" s="80" t="s">
        <v>3997</v>
      </c>
    </row>
    <row r="100" spans="19:25" ht="22.5" customHeight="1">
      <c r="S100" s="85">
        <v>75</v>
      </c>
      <c r="T100" s="379" t="s">
        <v>4262</v>
      </c>
      <c r="U100" s="402"/>
      <c r="V100" s="402"/>
      <c r="W100" s="380"/>
      <c r="X100" s="80" t="s">
        <v>4130</v>
      </c>
      <c r="Y100" s="80" t="s">
        <v>3998</v>
      </c>
    </row>
    <row r="101" spans="19:25" ht="22.5" customHeight="1">
      <c r="S101" s="85">
        <v>76</v>
      </c>
      <c r="T101" s="379" t="s">
        <v>4263</v>
      </c>
      <c r="U101" s="402"/>
      <c r="V101" s="402"/>
      <c r="W101" s="380"/>
      <c r="X101" s="80" t="s">
        <v>4131</v>
      </c>
      <c r="Y101" s="80" t="s">
        <v>3999</v>
      </c>
    </row>
    <row r="102" spans="19:25" ht="22.5" customHeight="1">
      <c r="S102" s="85">
        <v>77</v>
      </c>
      <c r="T102" s="379" t="s">
        <v>4264</v>
      </c>
      <c r="U102" s="402"/>
      <c r="V102" s="402"/>
      <c r="W102" s="380"/>
      <c r="X102" s="80" t="s">
        <v>4132</v>
      </c>
      <c r="Y102" s="80" t="s">
        <v>4000</v>
      </c>
    </row>
    <row r="103" spans="19:25" ht="22.5" customHeight="1">
      <c r="S103" s="85">
        <v>78</v>
      </c>
      <c r="T103" s="379" t="s">
        <v>4265</v>
      </c>
      <c r="U103" s="402"/>
      <c r="V103" s="402"/>
      <c r="W103" s="380"/>
      <c r="X103" s="80" t="s">
        <v>4133</v>
      </c>
      <c r="Y103" s="80" t="s">
        <v>4001</v>
      </c>
    </row>
    <row r="104" spans="19:25" ht="22.5" customHeight="1">
      <c r="S104" s="85">
        <v>79</v>
      </c>
      <c r="T104" s="379" t="s">
        <v>4266</v>
      </c>
      <c r="U104" s="402"/>
      <c r="V104" s="402"/>
      <c r="W104" s="380"/>
      <c r="X104" s="80" t="s">
        <v>4134</v>
      </c>
      <c r="Y104" s="80" t="s">
        <v>4002</v>
      </c>
    </row>
    <row r="105" spans="19:25" ht="22.5" customHeight="1">
      <c r="S105" s="85">
        <v>80</v>
      </c>
      <c r="T105" s="379" t="s">
        <v>4267</v>
      </c>
      <c r="U105" s="402"/>
      <c r="V105" s="402"/>
      <c r="W105" s="380"/>
      <c r="X105" s="80" t="s">
        <v>4135</v>
      </c>
      <c r="Y105" s="80" t="s">
        <v>4003</v>
      </c>
    </row>
    <row r="106" spans="19:25" ht="22.5" customHeight="1">
      <c r="S106" s="85">
        <v>81</v>
      </c>
      <c r="T106" s="379" t="s">
        <v>4268</v>
      </c>
      <c r="U106" s="402"/>
      <c r="V106" s="402"/>
      <c r="W106" s="380"/>
      <c r="X106" s="80" t="s">
        <v>4136</v>
      </c>
      <c r="Y106" s="80" t="s">
        <v>4004</v>
      </c>
    </row>
    <row r="107" spans="19:25" ht="22.5" customHeight="1">
      <c r="S107" s="85">
        <v>82</v>
      </c>
      <c r="T107" s="379" t="s">
        <v>4269</v>
      </c>
      <c r="U107" s="402"/>
      <c r="V107" s="402"/>
      <c r="W107" s="380"/>
      <c r="X107" s="80" t="s">
        <v>4137</v>
      </c>
      <c r="Y107" s="80" t="s">
        <v>4005</v>
      </c>
    </row>
    <row r="108" spans="19:25" ht="22.5" customHeight="1">
      <c r="S108" s="85">
        <v>83</v>
      </c>
      <c r="T108" s="379" t="s">
        <v>4270</v>
      </c>
      <c r="U108" s="402"/>
      <c r="V108" s="402"/>
      <c r="W108" s="380"/>
      <c r="X108" s="80" t="s">
        <v>4138</v>
      </c>
      <c r="Y108" s="80" t="s">
        <v>4006</v>
      </c>
    </row>
    <row r="109" spans="19:25" ht="22.5" customHeight="1">
      <c r="S109" s="85">
        <v>84</v>
      </c>
      <c r="T109" s="379" t="s">
        <v>4271</v>
      </c>
      <c r="U109" s="402"/>
      <c r="V109" s="402"/>
      <c r="W109" s="380"/>
      <c r="X109" s="80" t="s">
        <v>4139</v>
      </c>
      <c r="Y109" s="80" t="s">
        <v>4007</v>
      </c>
    </row>
    <row r="110" spans="19:25" ht="22.5" customHeight="1">
      <c r="S110" s="85">
        <v>85</v>
      </c>
      <c r="T110" s="379" t="s">
        <v>4272</v>
      </c>
      <c r="U110" s="402"/>
      <c r="V110" s="402"/>
      <c r="W110" s="380"/>
      <c r="X110" s="80" t="s">
        <v>4140</v>
      </c>
      <c r="Y110" s="80" t="s">
        <v>4008</v>
      </c>
    </row>
    <row r="111" spans="19:25" ht="22.5" customHeight="1">
      <c r="S111" s="85">
        <v>86</v>
      </c>
      <c r="T111" s="379" t="s">
        <v>4273</v>
      </c>
      <c r="U111" s="402"/>
      <c r="V111" s="402"/>
      <c r="W111" s="380"/>
      <c r="X111" s="80" t="s">
        <v>4141</v>
      </c>
      <c r="Y111" s="80" t="s">
        <v>4009</v>
      </c>
    </row>
    <row r="112" spans="19:25" ht="22.5" customHeight="1">
      <c r="S112" s="85">
        <v>87</v>
      </c>
      <c r="T112" s="379" t="s">
        <v>4274</v>
      </c>
      <c r="U112" s="402"/>
      <c r="V112" s="402"/>
      <c r="W112" s="380"/>
      <c r="X112" s="80" t="s">
        <v>4142</v>
      </c>
      <c r="Y112" s="80" t="s">
        <v>4010</v>
      </c>
    </row>
    <row r="113" spans="19:25" ht="22.5" customHeight="1">
      <c r="S113" s="85">
        <v>88</v>
      </c>
      <c r="T113" s="379" t="s">
        <v>4275</v>
      </c>
      <c r="U113" s="402"/>
      <c r="V113" s="402"/>
      <c r="W113" s="380"/>
      <c r="X113" s="80" t="s">
        <v>4143</v>
      </c>
      <c r="Y113" s="80" t="s">
        <v>4011</v>
      </c>
    </row>
    <row r="114" spans="19:25" ht="22.5" customHeight="1">
      <c r="S114" s="85">
        <v>89</v>
      </c>
      <c r="T114" s="379" t="s">
        <v>4276</v>
      </c>
      <c r="U114" s="402"/>
      <c r="V114" s="402"/>
      <c r="W114" s="380"/>
      <c r="X114" s="80" t="s">
        <v>4144</v>
      </c>
      <c r="Y114" s="80" t="s">
        <v>4012</v>
      </c>
    </row>
    <row r="115" spans="19:25" ht="22.5" customHeight="1">
      <c r="S115" s="85">
        <v>90</v>
      </c>
      <c r="T115" s="379" t="s">
        <v>4277</v>
      </c>
      <c r="U115" s="402"/>
      <c r="V115" s="402"/>
      <c r="W115" s="380"/>
      <c r="X115" s="80" t="s">
        <v>4145</v>
      </c>
      <c r="Y115" s="80" t="s">
        <v>4013</v>
      </c>
    </row>
    <row r="116" spans="19:25" ht="22.5" customHeight="1">
      <c r="S116" s="85">
        <v>91</v>
      </c>
      <c r="T116" s="379" t="s">
        <v>4278</v>
      </c>
      <c r="U116" s="402"/>
      <c r="V116" s="402"/>
      <c r="W116" s="380"/>
      <c r="X116" s="80" t="s">
        <v>4146</v>
      </c>
      <c r="Y116" s="80" t="s">
        <v>4014</v>
      </c>
    </row>
    <row r="117" spans="19:25" ht="22.5" customHeight="1">
      <c r="S117" s="85">
        <v>92</v>
      </c>
      <c r="T117" s="379" t="s">
        <v>4279</v>
      </c>
      <c r="U117" s="402"/>
      <c r="V117" s="402"/>
      <c r="W117" s="380"/>
      <c r="X117" s="80" t="s">
        <v>4147</v>
      </c>
      <c r="Y117" s="80" t="s">
        <v>4015</v>
      </c>
    </row>
    <row r="118" spans="19:25" ht="22.5" customHeight="1">
      <c r="S118" s="85">
        <v>93</v>
      </c>
      <c r="T118" s="379" t="s">
        <v>4280</v>
      </c>
      <c r="U118" s="402"/>
      <c r="V118" s="402"/>
      <c r="W118" s="380"/>
      <c r="X118" s="80" t="s">
        <v>4148</v>
      </c>
      <c r="Y118" s="80" t="s">
        <v>4016</v>
      </c>
    </row>
    <row r="119" spans="19:25" ht="22.5" customHeight="1">
      <c r="S119" s="85">
        <v>94</v>
      </c>
      <c r="T119" s="379" t="s">
        <v>4281</v>
      </c>
      <c r="U119" s="402"/>
      <c r="V119" s="402"/>
      <c r="W119" s="380"/>
      <c r="X119" s="80" t="s">
        <v>4149</v>
      </c>
      <c r="Y119" s="80" t="s">
        <v>4017</v>
      </c>
    </row>
    <row r="120" spans="19:25" ht="22.5" customHeight="1">
      <c r="S120" s="85">
        <v>95</v>
      </c>
      <c r="T120" s="379" t="s">
        <v>4282</v>
      </c>
      <c r="U120" s="402"/>
      <c r="V120" s="402"/>
      <c r="W120" s="380"/>
      <c r="X120" s="80" t="s">
        <v>4150</v>
      </c>
      <c r="Y120" s="80" t="s">
        <v>4018</v>
      </c>
    </row>
    <row r="121" spans="19:25" ht="22.5" customHeight="1">
      <c r="S121" s="85">
        <v>96</v>
      </c>
      <c r="T121" s="379" t="s">
        <v>4283</v>
      </c>
      <c r="U121" s="402"/>
      <c r="V121" s="402"/>
      <c r="W121" s="380"/>
      <c r="X121" s="80" t="s">
        <v>4151</v>
      </c>
      <c r="Y121" s="80" t="s">
        <v>4019</v>
      </c>
    </row>
    <row r="122" spans="19:25" ht="22.5" customHeight="1">
      <c r="S122" s="85">
        <v>97</v>
      </c>
      <c r="T122" s="379" t="s">
        <v>4284</v>
      </c>
      <c r="U122" s="402"/>
      <c r="V122" s="402"/>
      <c r="W122" s="380"/>
      <c r="X122" s="80" t="s">
        <v>4152</v>
      </c>
      <c r="Y122" s="80" t="s">
        <v>4020</v>
      </c>
    </row>
    <row r="123" spans="19:25" ht="22.5" customHeight="1">
      <c r="S123" s="85">
        <v>98</v>
      </c>
      <c r="T123" s="379" t="s">
        <v>4285</v>
      </c>
      <c r="U123" s="402"/>
      <c r="V123" s="402"/>
      <c r="W123" s="380"/>
      <c r="X123" s="80" t="s">
        <v>4153</v>
      </c>
      <c r="Y123" s="80" t="s">
        <v>4021</v>
      </c>
    </row>
    <row r="124" spans="19:25" ht="22.5" customHeight="1">
      <c r="S124" s="85">
        <v>99</v>
      </c>
      <c r="T124" s="379" t="s">
        <v>4286</v>
      </c>
      <c r="U124" s="402"/>
      <c r="V124" s="402"/>
      <c r="W124" s="380"/>
      <c r="X124" s="80" t="s">
        <v>4154</v>
      </c>
      <c r="Y124" s="80" t="s">
        <v>4022</v>
      </c>
    </row>
    <row r="125" spans="19:25" ht="22.5" customHeight="1">
      <c r="S125" s="85">
        <v>100</v>
      </c>
      <c r="T125" s="379" t="s">
        <v>4287</v>
      </c>
      <c r="U125" s="402"/>
      <c r="V125" s="402"/>
      <c r="W125" s="380"/>
      <c r="X125" s="80" t="s">
        <v>4155</v>
      </c>
      <c r="Y125" s="80" t="s">
        <v>4023</v>
      </c>
    </row>
    <row r="126" spans="19:25" ht="22.5" customHeight="1">
      <c r="S126" s="85">
        <v>101</v>
      </c>
      <c r="T126" s="379" t="s">
        <v>4288</v>
      </c>
      <c r="U126" s="402"/>
      <c r="V126" s="402"/>
      <c r="W126" s="380"/>
      <c r="X126" s="80" t="s">
        <v>4156</v>
      </c>
      <c r="Y126" s="80" t="s">
        <v>4024</v>
      </c>
    </row>
    <row r="127" spans="19:25" ht="22.5" customHeight="1">
      <c r="S127" s="85">
        <v>102</v>
      </c>
      <c r="T127" s="379" t="s">
        <v>4289</v>
      </c>
      <c r="U127" s="402"/>
      <c r="V127" s="402"/>
      <c r="W127" s="380"/>
      <c r="X127" s="80" t="s">
        <v>4157</v>
      </c>
      <c r="Y127" s="80" t="s">
        <v>4025</v>
      </c>
    </row>
    <row r="128" spans="19:25" ht="22.5" customHeight="1">
      <c r="S128" s="85">
        <v>103</v>
      </c>
      <c r="T128" s="379" t="s">
        <v>4290</v>
      </c>
      <c r="U128" s="402"/>
      <c r="V128" s="402"/>
      <c r="W128" s="380"/>
      <c r="X128" s="80" t="s">
        <v>4158</v>
      </c>
      <c r="Y128" s="80" t="s">
        <v>4026</v>
      </c>
    </row>
    <row r="129" spans="19:25" ht="22.5" customHeight="1">
      <c r="S129" s="85">
        <v>104</v>
      </c>
      <c r="T129" s="379" t="s">
        <v>4291</v>
      </c>
      <c r="U129" s="402"/>
      <c r="V129" s="402"/>
      <c r="W129" s="380"/>
      <c r="X129" s="80" t="s">
        <v>4159</v>
      </c>
      <c r="Y129" s="80" t="s">
        <v>4027</v>
      </c>
    </row>
    <row r="130" spans="19:25" ht="22.5" customHeight="1">
      <c r="S130" s="85">
        <v>105</v>
      </c>
      <c r="T130" s="379" t="s">
        <v>4292</v>
      </c>
      <c r="U130" s="402"/>
      <c r="V130" s="402"/>
      <c r="W130" s="380"/>
      <c r="X130" s="80" t="s">
        <v>4160</v>
      </c>
      <c r="Y130" s="80" t="s">
        <v>4028</v>
      </c>
    </row>
    <row r="131" spans="19:25" ht="22.5" customHeight="1">
      <c r="S131" s="85">
        <v>106</v>
      </c>
      <c r="T131" s="379" t="s">
        <v>4293</v>
      </c>
      <c r="U131" s="402"/>
      <c r="V131" s="402"/>
      <c r="W131" s="380"/>
      <c r="X131" s="80" t="s">
        <v>4161</v>
      </c>
      <c r="Y131" s="80" t="s">
        <v>4029</v>
      </c>
    </row>
    <row r="132" spans="19:25" ht="22.5" customHeight="1">
      <c r="S132" s="85">
        <v>107</v>
      </c>
      <c r="T132" s="379" t="s">
        <v>4294</v>
      </c>
      <c r="U132" s="402"/>
      <c r="V132" s="402"/>
      <c r="W132" s="380"/>
      <c r="X132" s="80" t="s">
        <v>4162</v>
      </c>
      <c r="Y132" s="80" t="s">
        <v>4030</v>
      </c>
    </row>
    <row r="133" spans="19:25" ht="22.5" customHeight="1">
      <c r="S133" s="85">
        <v>108</v>
      </c>
      <c r="T133" s="379" t="s">
        <v>4295</v>
      </c>
      <c r="U133" s="402"/>
      <c r="V133" s="402"/>
      <c r="W133" s="380"/>
      <c r="X133" s="80" t="s">
        <v>4163</v>
      </c>
      <c r="Y133" s="80" t="s">
        <v>4031</v>
      </c>
    </row>
    <row r="134" spans="19:25" ht="22.5" customHeight="1">
      <c r="S134" s="85">
        <v>109</v>
      </c>
      <c r="T134" s="379" t="s">
        <v>4296</v>
      </c>
      <c r="U134" s="402"/>
      <c r="V134" s="402"/>
      <c r="W134" s="380"/>
      <c r="X134" s="80" t="s">
        <v>4164</v>
      </c>
      <c r="Y134" s="80" t="s">
        <v>4032</v>
      </c>
    </row>
    <row r="135" spans="19:25" ht="22.5" customHeight="1">
      <c r="S135" s="85">
        <v>110</v>
      </c>
      <c r="T135" s="379" t="s">
        <v>4297</v>
      </c>
      <c r="U135" s="402"/>
      <c r="V135" s="402"/>
      <c r="W135" s="380"/>
      <c r="X135" s="80" t="s">
        <v>4165</v>
      </c>
      <c r="Y135" s="80" t="s">
        <v>4033</v>
      </c>
    </row>
    <row r="136" spans="19:25" ht="22.5" customHeight="1">
      <c r="S136" s="85">
        <v>111</v>
      </c>
      <c r="T136" s="379" t="s">
        <v>4298</v>
      </c>
      <c r="U136" s="402"/>
      <c r="V136" s="402"/>
      <c r="W136" s="380"/>
      <c r="X136" s="80" t="s">
        <v>4166</v>
      </c>
      <c r="Y136" s="80" t="s">
        <v>4034</v>
      </c>
    </row>
    <row r="137" spans="19:25" ht="22.5" customHeight="1">
      <c r="S137" s="85">
        <v>112</v>
      </c>
      <c r="T137" s="379" t="s">
        <v>4299</v>
      </c>
      <c r="U137" s="402"/>
      <c r="V137" s="402"/>
      <c r="W137" s="380"/>
      <c r="X137" s="80" t="s">
        <v>4167</v>
      </c>
      <c r="Y137" s="80" t="s">
        <v>4035</v>
      </c>
    </row>
    <row r="138" spans="19:25" ht="22.5" customHeight="1">
      <c r="S138" s="85">
        <v>113</v>
      </c>
      <c r="T138" s="379" t="s">
        <v>4300</v>
      </c>
      <c r="U138" s="402"/>
      <c r="V138" s="402"/>
      <c r="W138" s="380"/>
      <c r="X138" s="80" t="s">
        <v>4168</v>
      </c>
      <c r="Y138" s="80" t="s">
        <v>4036</v>
      </c>
    </row>
    <row r="139" spans="19:25" ht="22.5" customHeight="1">
      <c r="S139" s="85">
        <v>114</v>
      </c>
      <c r="T139" s="379" t="s">
        <v>4301</v>
      </c>
      <c r="U139" s="402"/>
      <c r="V139" s="402"/>
      <c r="W139" s="380"/>
      <c r="X139" s="80" t="s">
        <v>4169</v>
      </c>
      <c r="Y139" s="80" t="s">
        <v>4037</v>
      </c>
    </row>
    <row r="140" spans="19:25" ht="22.5" customHeight="1">
      <c r="S140" s="85">
        <v>115</v>
      </c>
      <c r="T140" s="379" t="s">
        <v>4302</v>
      </c>
      <c r="U140" s="402"/>
      <c r="V140" s="402"/>
      <c r="W140" s="380"/>
      <c r="X140" s="80" t="s">
        <v>4170</v>
      </c>
      <c r="Y140" s="80" t="s">
        <v>4038</v>
      </c>
    </row>
    <row r="141" spans="19:25" ht="22.5" customHeight="1">
      <c r="S141" s="85">
        <v>116</v>
      </c>
      <c r="T141" s="379" t="s">
        <v>4303</v>
      </c>
      <c r="U141" s="402"/>
      <c r="V141" s="402"/>
      <c r="W141" s="380"/>
      <c r="X141" s="80" t="s">
        <v>4171</v>
      </c>
      <c r="Y141" s="80" t="s">
        <v>4039</v>
      </c>
    </row>
    <row r="142" spans="19:25" ht="22.5" customHeight="1">
      <c r="S142" s="85">
        <v>117</v>
      </c>
      <c r="T142" s="379" t="s">
        <v>4304</v>
      </c>
      <c r="U142" s="402"/>
      <c r="V142" s="402"/>
      <c r="W142" s="380"/>
      <c r="X142" s="80" t="s">
        <v>4172</v>
      </c>
      <c r="Y142" s="80" t="s">
        <v>4040</v>
      </c>
    </row>
    <row r="143" spans="19:25" ht="22.5" customHeight="1">
      <c r="S143" s="85">
        <v>118</v>
      </c>
      <c r="T143" s="379" t="s">
        <v>4305</v>
      </c>
      <c r="U143" s="402"/>
      <c r="V143" s="402"/>
      <c r="W143" s="380"/>
      <c r="X143" s="80" t="s">
        <v>4173</v>
      </c>
      <c r="Y143" s="80" t="s">
        <v>4041</v>
      </c>
    </row>
    <row r="144" spans="19:25" ht="22.5" customHeight="1">
      <c r="S144" s="85">
        <v>119</v>
      </c>
      <c r="T144" s="379" t="s">
        <v>4306</v>
      </c>
      <c r="U144" s="402"/>
      <c r="V144" s="402"/>
      <c r="W144" s="380"/>
      <c r="X144" s="80" t="s">
        <v>4174</v>
      </c>
      <c r="Y144" s="80" t="s">
        <v>4042</v>
      </c>
    </row>
    <row r="145" spans="19:25" ht="22.5" customHeight="1">
      <c r="S145" s="85">
        <v>120</v>
      </c>
      <c r="T145" s="379" t="s">
        <v>4307</v>
      </c>
      <c r="U145" s="402"/>
      <c r="V145" s="402"/>
      <c r="W145" s="380"/>
      <c r="X145" s="80" t="s">
        <v>4175</v>
      </c>
      <c r="Y145" s="80" t="s">
        <v>4043</v>
      </c>
    </row>
    <row r="146" spans="19:25" ht="22.5" customHeight="1">
      <c r="S146" s="85">
        <v>121</v>
      </c>
      <c r="T146" s="379" t="s">
        <v>4308</v>
      </c>
      <c r="U146" s="402"/>
      <c r="V146" s="402"/>
      <c r="W146" s="380"/>
      <c r="X146" s="80" t="s">
        <v>4176</v>
      </c>
      <c r="Y146" s="80" t="s">
        <v>4044</v>
      </c>
    </row>
    <row r="147" spans="19:25" ht="22.5" customHeight="1">
      <c r="S147" s="85">
        <v>122</v>
      </c>
      <c r="T147" s="379" t="s">
        <v>4309</v>
      </c>
      <c r="U147" s="402"/>
      <c r="V147" s="402"/>
      <c r="W147" s="380"/>
      <c r="X147" s="80" t="s">
        <v>4177</v>
      </c>
      <c r="Y147" s="80" t="s">
        <v>4045</v>
      </c>
    </row>
    <row r="148" spans="19:25" ht="22.5" customHeight="1">
      <c r="S148" s="85">
        <v>123</v>
      </c>
      <c r="T148" s="379" t="s">
        <v>4310</v>
      </c>
      <c r="U148" s="402"/>
      <c r="V148" s="402"/>
      <c r="W148" s="380"/>
      <c r="X148" s="80" t="s">
        <v>4178</v>
      </c>
      <c r="Y148" s="80" t="s">
        <v>4046</v>
      </c>
    </row>
    <row r="149" spans="19:25" ht="22.5" customHeight="1">
      <c r="S149" s="85">
        <v>124</v>
      </c>
      <c r="T149" s="379" t="s">
        <v>4311</v>
      </c>
      <c r="U149" s="402"/>
      <c r="V149" s="402"/>
      <c r="W149" s="380"/>
      <c r="X149" s="80" t="s">
        <v>4179</v>
      </c>
      <c r="Y149" s="80" t="s">
        <v>4047</v>
      </c>
    </row>
    <row r="150" spans="19:25" ht="22.5" customHeight="1">
      <c r="S150" s="85">
        <v>125</v>
      </c>
      <c r="T150" s="379" t="s">
        <v>4312</v>
      </c>
      <c r="U150" s="402"/>
      <c r="V150" s="402"/>
      <c r="W150" s="380"/>
      <c r="X150" s="80" t="s">
        <v>4180</v>
      </c>
      <c r="Y150" s="80" t="s">
        <v>4048</v>
      </c>
    </row>
    <row r="151" spans="19:25" ht="22.5" customHeight="1">
      <c r="S151" s="85">
        <v>126</v>
      </c>
      <c r="T151" s="379" t="s">
        <v>4313</v>
      </c>
      <c r="U151" s="402"/>
      <c r="V151" s="402"/>
      <c r="W151" s="380"/>
      <c r="X151" s="80" t="s">
        <v>4181</v>
      </c>
      <c r="Y151" s="80" t="s">
        <v>4049</v>
      </c>
    </row>
    <row r="152" spans="19:25" ht="22.5" customHeight="1">
      <c r="S152" s="85">
        <v>127</v>
      </c>
      <c r="T152" s="379" t="s">
        <v>4314</v>
      </c>
      <c r="U152" s="402"/>
      <c r="V152" s="402"/>
      <c r="W152" s="380"/>
      <c r="X152" s="80" t="s">
        <v>4182</v>
      </c>
      <c r="Y152" s="80" t="s">
        <v>4050</v>
      </c>
    </row>
    <row r="153" spans="19:25" ht="22.5" customHeight="1">
      <c r="S153" s="85">
        <v>128</v>
      </c>
      <c r="T153" s="379" t="s">
        <v>4315</v>
      </c>
      <c r="U153" s="402"/>
      <c r="V153" s="402"/>
      <c r="W153" s="380"/>
      <c r="X153" s="80" t="s">
        <v>4183</v>
      </c>
      <c r="Y153" s="80" t="s">
        <v>4051</v>
      </c>
    </row>
    <row r="154" spans="19:25" ht="22.5" customHeight="1">
      <c r="S154" s="85">
        <v>129</v>
      </c>
      <c r="T154" s="379" t="s">
        <v>4316</v>
      </c>
      <c r="U154" s="402"/>
      <c r="V154" s="402"/>
      <c r="W154" s="380"/>
      <c r="X154" s="80" t="s">
        <v>4184</v>
      </c>
      <c r="Y154" s="80" t="s">
        <v>4052</v>
      </c>
    </row>
    <row r="155" spans="19:25" ht="22.5" customHeight="1">
      <c r="S155" s="85">
        <v>130</v>
      </c>
      <c r="T155" s="379" t="s">
        <v>4317</v>
      </c>
      <c r="U155" s="402"/>
      <c r="V155" s="402"/>
      <c r="W155" s="380"/>
      <c r="X155" s="80" t="s">
        <v>4185</v>
      </c>
      <c r="Y155" s="80" t="s">
        <v>4053</v>
      </c>
    </row>
    <row r="156" spans="19:25" ht="22.5" customHeight="1">
      <c r="S156" s="85">
        <v>131</v>
      </c>
      <c r="T156" s="379" t="s">
        <v>4318</v>
      </c>
      <c r="U156" s="402"/>
      <c r="V156" s="402"/>
      <c r="W156" s="380"/>
      <c r="X156" s="80" t="s">
        <v>4186</v>
      </c>
      <c r="Y156" s="80" t="s">
        <v>4054</v>
      </c>
    </row>
    <row r="157" spans="19:25" ht="22.5" customHeight="1">
      <c r="S157" s="85">
        <v>132</v>
      </c>
      <c r="T157" s="379" t="s">
        <v>4319</v>
      </c>
      <c r="U157" s="402"/>
      <c r="V157" s="402"/>
      <c r="W157" s="380"/>
      <c r="X157" s="80" t="s">
        <v>4187</v>
      </c>
      <c r="Y157" s="80" t="s">
        <v>4055</v>
      </c>
    </row>
    <row r="158" spans="19:25" ht="22.5" customHeight="1">
      <c r="S158" s="85">
        <v>133</v>
      </c>
      <c r="T158" s="379" t="s">
        <v>4320</v>
      </c>
      <c r="U158" s="402"/>
      <c r="V158" s="402"/>
      <c r="W158" s="380"/>
      <c r="X158" s="80" t="s">
        <v>4188</v>
      </c>
      <c r="Y158" s="80" t="s">
        <v>4056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3119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2243</v>
      </c>
      <c r="E13" s="380"/>
      <c r="F13" s="80" t="s">
        <v>2531</v>
      </c>
      <c r="G13" s="80" t="s">
        <v>2532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2533</v>
      </c>
      <c r="E14" s="380"/>
      <c r="F14" s="80" t="s">
        <v>2534</v>
      </c>
      <c r="G14" s="80" t="s">
        <v>2535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2536</v>
      </c>
      <c r="E16" s="380"/>
      <c r="F16" s="80" t="s">
        <v>2537</v>
      </c>
      <c r="G16" s="80" t="s">
        <v>2538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2539</v>
      </c>
      <c r="E17" s="380"/>
      <c r="F17" s="80" t="s">
        <v>2540</v>
      </c>
      <c r="G17" s="80" t="s">
        <v>2541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259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260</v>
      </c>
      <c r="E21" s="348"/>
      <c r="F21" s="348"/>
      <c r="G21" s="349"/>
      <c r="H21" s="347" t="s">
        <v>261</v>
      </c>
      <c r="I21" s="348"/>
      <c r="J21" s="348"/>
      <c r="K21" s="349"/>
      <c r="L21" s="347" t="s">
        <v>262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263</v>
      </c>
      <c r="E22" s="348"/>
      <c r="F22" s="348"/>
      <c r="G22" s="349"/>
      <c r="H22" s="347" t="s">
        <v>264</v>
      </c>
      <c r="I22" s="348"/>
      <c r="J22" s="348"/>
      <c r="K22" s="349"/>
      <c r="L22" s="347" t="s">
        <v>265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M20</v>
      </c>
      <c r="D26" s="382"/>
      <c r="E26" s="382"/>
      <c r="F26" s="383"/>
      <c r="G26" s="86" t="str">
        <f aca="true" t="shared" si="1" ref="G26:G40">IF($B26="","",VLOOKUP($B26,$S$24:$Z$67,6))</f>
        <v>M153</v>
      </c>
      <c r="H26" s="86" t="str">
        <f aca="true" t="shared" si="2" ref="H26:H40">IF($B26="","",VLOOKUP($B26,$S$24:$Z$67,7))</f>
        <v>M286</v>
      </c>
      <c r="J26" s="81">
        <v>16</v>
      </c>
      <c r="K26" s="381" t="str">
        <f aca="true" t="shared" si="3" ref="K26:K40">IF(J26="","",VLOOKUP($J26,$S$24:$Z$67,2))</f>
        <v>M35</v>
      </c>
      <c r="L26" s="382"/>
      <c r="M26" s="382"/>
      <c r="N26" s="383"/>
      <c r="O26" s="86" t="str">
        <f aca="true" t="shared" si="4" ref="O26:O40">IF($J26="","",VLOOKUP($J26,$S$24:$Z$67,6))</f>
        <v>M168</v>
      </c>
      <c r="P26" s="381" t="str">
        <f aca="true" t="shared" si="5" ref="P26:P40">IF($J26="","",VLOOKUP($J26,$S$24:$Z$67,7))</f>
        <v>M301</v>
      </c>
      <c r="Q26" s="383" t="str">
        <f aca="true" t="shared" si="6" ref="Q26:Q40">IF($J26="","",VLOOKUP($J26,$S$24:$Z$67,6))</f>
        <v>M168</v>
      </c>
      <c r="S26" s="85">
        <v>1</v>
      </c>
      <c r="T26" s="379" t="s">
        <v>4321</v>
      </c>
      <c r="U26" s="402"/>
      <c r="V26" s="402"/>
      <c r="W26" s="380"/>
      <c r="X26" s="80" t="s">
        <v>4322</v>
      </c>
      <c r="Y26" s="80" t="s">
        <v>4323</v>
      </c>
    </row>
    <row r="27" spans="2:25" ht="22.5" customHeight="1">
      <c r="B27" s="81">
        <v>2</v>
      </c>
      <c r="C27" s="381" t="str">
        <f t="shared" si="0"/>
        <v>M21</v>
      </c>
      <c r="D27" s="382"/>
      <c r="E27" s="382"/>
      <c r="F27" s="383"/>
      <c r="G27" s="86" t="str">
        <f t="shared" si="1"/>
        <v>M154</v>
      </c>
      <c r="H27" s="86" t="str">
        <f t="shared" si="2"/>
        <v>M287</v>
      </c>
      <c r="J27" s="81">
        <v>17</v>
      </c>
      <c r="K27" s="381" t="str">
        <f t="shared" si="3"/>
        <v>M36</v>
      </c>
      <c r="L27" s="382"/>
      <c r="M27" s="382"/>
      <c r="N27" s="383"/>
      <c r="O27" s="86" t="str">
        <f t="shared" si="4"/>
        <v>M169</v>
      </c>
      <c r="P27" s="381" t="str">
        <f t="shared" si="5"/>
        <v>M302</v>
      </c>
      <c r="Q27" s="383" t="str">
        <f t="shared" si="6"/>
        <v>M169</v>
      </c>
      <c r="S27" s="85">
        <v>2</v>
      </c>
      <c r="T27" s="379" t="s">
        <v>4588</v>
      </c>
      <c r="U27" s="402"/>
      <c r="V27" s="402"/>
      <c r="W27" s="380"/>
      <c r="X27" s="80" t="s">
        <v>4456</v>
      </c>
      <c r="Y27" s="80" t="s">
        <v>4324</v>
      </c>
    </row>
    <row r="28" spans="2:25" ht="22.5" customHeight="1">
      <c r="B28" s="81">
        <v>3</v>
      </c>
      <c r="C28" s="381" t="str">
        <f t="shared" si="0"/>
        <v>M22</v>
      </c>
      <c r="D28" s="382"/>
      <c r="E28" s="382"/>
      <c r="F28" s="383"/>
      <c r="G28" s="86" t="str">
        <f t="shared" si="1"/>
        <v>M155</v>
      </c>
      <c r="H28" s="86" t="str">
        <f t="shared" si="2"/>
        <v>M288</v>
      </c>
      <c r="J28" s="81">
        <v>18</v>
      </c>
      <c r="K28" s="381" t="str">
        <f t="shared" si="3"/>
        <v>M37</v>
      </c>
      <c r="L28" s="382"/>
      <c r="M28" s="382"/>
      <c r="N28" s="383"/>
      <c r="O28" s="86" t="str">
        <f t="shared" si="4"/>
        <v>M170</v>
      </c>
      <c r="P28" s="381" t="str">
        <f t="shared" si="5"/>
        <v>M303</v>
      </c>
      <c r="Q28" s="383" t="str">
        <f t="shared" si="6"/>
        <v>M170</v>
      </c>
      <c r="S28" s="85">
        <v>3</v>
      </c>
      <c r="T28" s="379" t="s">
        <v>4589</v>
      </c>
      <c r="U28" s="402"/>
      <c r="V28" s="402"/>
      <c r="W28" s="380"/>
      <c r="X28" s="80" t="s">
        <v>4457</v>
      </c>
      <c r="Y28" s="80" t="s">
        <v>4325</v>
      </c>
    </row>
    <row r="29" spans="2:25" ht="22.5" customHeight="1">
      <c r="B29" s="81">
        <v>4</v>
      </c>
      <c r="C29" s="381" t="str">
        <f t="shared" si="0"/>
        <v>M23</v>
      </c>
      <c r="D29" s="382"/>
      <c r="E29" s="382"/>
      <c r="F29" s="383"/>
      <c r="G29" s="86" t="str">
        <f t="shared" si="1"/>
        <v>M156</v>
      </c>
      <c r="H29" s="86" t="str">
        <f t="shared" si="2"/>
        <v>M289</v>
      </c>
      <c r="J29" s="81">
        <v>19</v>
      </c>
      <c r="K29" s="381" t="str">
        <f t="shared" si="3"/>
        <v>M38</v>
      </c>
      <c r="L29" s="382"/>
      <c r="M29" s="382"/>
      <c r="N29" s="383"/>
      <c r="O29" s="86" t="str">
        <f t="shared" si="4"/>
        <v>M171</v>
      </c>
      <c r="P29" s="381" t="str">
        <f t="shared" si="5"/>
        <v>M304</v>
      </c>
      <c r="Q29" s="383" t="str">
        <f t="shared" si="6"/>
        <v>M171</v>
      </c>
      <c r="S29" s="85">
        <v>4</v>
      </c>
      <c r="T29" s="379" t="s">
        <v>4590</v>
      </c>
      <c r="U29" s="402"/>
      <c r="V29" s="402"/>
      <c r="W29" s="380"/>
      <c r="X29" s="80" t="s">
        <v>4458</v>
      </c>
      <c r="Y29" s="80" t="s">
        <v>4326</v>
      </c>
    </row>
    <row r="30" spans="2:25" ht="22.5" customHeight="1">
      <c r="B30" s="81">
        <v>5</v>
      </c>
      <c r="C30" s="381" t="str">
        <f t="shared" si="0"/>
        <v>M24</v>
      </c>
      <c r="D30" s="382"/>
      <c r="E30" s="382"/>
      <c r="F30" s="383"/>
      <c r="G30" s="86" t="str">
        <f t="shared" si="1"/>
        <v>M157</v>
      </c>
      <c r="H30" s="86" t="str">
        <f t="shared" si="2"/>
        <v>M290</v>
      </c>
      <c r="J30" s="81">
        <v>20</v>
      </c>
      <c r="K30" s="381" t="str">
        <f t="shared" si="3"/>
        <v>M39</v>
      </c>
      <c r="L30" s="382"/>
      <c r="M30" s="382"/>
      <c r="N30" s="383"/>
      <c r="O30" s="86" t="str">
        <f t="shared" si="4"/>
        <v>M172</v>
      </c>
      <c r="P30" s="381" t="str">
        <f t="shared" si="5"/>
        <v>M305</v>
      </c>
      <c r="Q30" s="383" t="str">
        <f t="shared" si="6"/>
        <v>M172</v>
      </c>
      <c r="S30" s="85">
        <v>5</v>
      </c>
      <c r="T30" s="379" t="s">
        <v>4591</v>
      </c>
      <c r="U30" s="402"/>
      <c r="V30" s="402"/>
      <c r="W30" s="380"/>
      <c r="X30" s="80" t="s">
        <v>4459</v>
      </c>
      <c r="Y30" s="80" t="s">
        <v>4327</v>
      </c>
    </row>
    <row r="31" spans="2:25" ht="22.5" customHeight="1">
      <c r="B31" s="81">
        <v>6</v>
      </c>
      <c r="C31" s="381" t="str">
        <f t="shared" si="0"/>
        <v>M25</v>
      </c>
      <c r="D31" s="382"/>
      <c r="E31" s="382"/>
      <c r="F31" s="383"/>
      <c r="G31" s="86" t="str">
        <f t="shared" si="1"/>
        <v>M158</v>
      </c>
      <c r="H31" s="86" t="str">
        <f t="shared" si="2"/>
        <v>M291</v>
      </c>
      <c r="J31" s="81">
        <v>21</v>
      </c>
      <c r="K31" s="381" t="str">
        <f t="shared" si="3"/>
        <v>M40</v>
      </c>
      <c r="L31" s="382"/>
      <c r="M31" s="382"/>
      <c r="N31" s="383"/>
      <c r="O31" s="86" t="str">
        <f t="shared" si="4"/>
        <v>M173</v>
      </c>
      <c r="P31" s="381" t="str">
        <f t="shared" si="5"/>
        <v>M306</v>
      </c>
      <c r="Q31" s="383" t="str">
        <f t="shared" si="6"/>
        <v>M173</v>
      </c>
      <c r="S31" s="85">
        <v>6</v>
      </c>
      <c r="T31" s="379" t="s">
        <v>4592</v>
      </c>
      <c r="U31" s="402"/>
      <c r="V31" s="402"/>
      <c r="W31" s="380"/>
      <c r="X31" s="80" t="s">
        <v>4460</v>
      </c>
      <c r="Y31" s="80" t="s">
        <v>4328</v>
      </c>
    </row>
    <row r="32" spans="2:25" ht="22.5" customHeight="1">
      <c r="B32" s="81">
        <v>7</v>
      </c>
      <c r="C32" s="381" t="str">
        <f t="shared" si="0"/>
        <v>M26</v>
      </c>
      <c r="D32" s="382"/>
      <c r="E32" s="382"/>
      <c r="F32" s="383"/>
      <c r="G32" s="86" t="str">
        <f t="shared" si="1"/>
        <v>M159</v>
      </c>
      <c r="H32" s="86" t="str">
        <f t="shared" si="2"/>
        <v>M292</v>
      </c>
      <c r="J32" s="81">
        <v>22</v>
      </c>
      <c r="K32" s="381" t="str">
        <f t="shared" si="3"/>
        <v>M41</v>
      </c>
      <c r="L32" s="382"/>
      <c r="M32" s="382"/>
      <c r="N32" s="383"/>
      <c r="O32" s="86" t="str">
        <f t="shared" si="4"/>
        <v>M174</v>
      </c>
      <c r="P32" s="381" t="str">
        <f t="shared" si="5"/>
        <v>M307</v>
      </c>
      <c r="Q32" s="383" t="str">
        <f t="shared" si="6"/>
        <v>M174</v>
      </c>
      <c r="S32" s="85">
        <v>7</v>
      </c>
      <c r="T32" s="379" t="s">
        <v>4593</v>
      </c>
      <c r="U32" s="402"/>
      <c r="V32" s="402"/>
      <c r="W32" s="380"/>
      <c r="X32" s="80" t="s">
        <v>4461</v>
      </c>
      <c r="Y32" s="80" t="s">
        <v>4329</v>
      </c>
    </row>
    <row r="33" spans="2:25" ht="22.5" customHeight="1">
      <c r="B33" s="81">
        <v>8</v>
      </c>
      <c r="C33" s="381" t="str">
        <f t="shared" si="0"/>
        <v>M27</v>
      </c>
      <c r="D33" s="382"/>
      <c r="E33" s="382"/>
      <c r="F33" s="383"/>
      <c r="G33" s="86" t="str">
        <f t="shared" si="1"/>
        <v>M160</v>
      </c>
      <c r="H33" s="86" t="str">
        <f t="shared" si="2"/>
        <v>M293</v>
      </c>
      <c r="J33" s="81">
        <v>23</v>
      </c>
      <c r="K33" s="381" t="str">
        <f t="shared" si="3"/>
        <v>M42</v>
      </c>
      <c r="L33" s="382"/>
      <c r="M33" s="382"/>
      <c r="N33" s="383"/>
      <c r="O33" s="86" t="str">
        <f t="shared" si="4"/>
        <v>M175</v>
      </c>
      <c r="P33" s="381" t="str">
        <f t="shared" si="5"/>
        <v>M308</v>
      </c>
      <c r="Q33" s="383" t="str">
        <f t="shared" si="6"/>
        <v>M175</v>
      </c>
      <c r="S33" s="85">
        <v>8</v>
      </c>
      <c r="T33" s="379" t="s">
        <v>4594</v>
      </c>
      <c r="U33" s="402"/>
      <c r="V33" s="402"/>
      <c r="W33" s="380"/>
      <c r="X33" s="80" t="s">
        <v>4462</v>
      </c>
      <c r="Y33" s="80" t="s">
        <v>4330</v>
      </c>
    </row>
    <row r="34" spans="2:25" ht="22.5" customHeight="1">
      <c r="B34" s="81">
        <v>9</v>
      </c>
      <c r="C34" s="381" t="str">
        <f t="shared" si="0"/>
        <v>M28</v>
      </c>
      <c r="D34" s="382"/>
      <c r="E34" s="382"/>
      <c r="F34" s="383"/>
      <c r="G34" s="86" t="str">
        <f t="shared" si="1"/>
        <v>M161</v>
      </c>
      <c r="H34" s="86" t="str">
        <f t="shared" si="2"/>
        <v>M294</v>
      </c>
      <c r="J34" s="81">
        <v>24</v>
      </c>
      <c r="K34" s="381" t="str">
        <f t="shared" si="3"/>
        <v>M43</v>
      </c>
      <c r="L34" s="382"/>
      <c r="M34" s="382"/>
      <c r="N34" s="383"/>
      <c r="O34" s="86" t="str">
        <f t="shared" si="4"/>
        <v>M176</v>
      </c>
      <c r="P34" s="381" t="str">
        <f t="shared" si="5"/>
        <v>M309</v>
      </c>
      <c r="Q34" s="383" t="str">
        <f t="shared" si="6"/>
        <v>M176</v>
      </c>
      <c r="S34" s="85">
        <v>9</v>
      </c>
      <c r="T34" s="379" t="s">
        <v>4595</v>
      </c>
      <c r="U34" s="402"/>
      <c r="V34" s="402"/>
      <c r="W34" s="380"/>
      <c r="X34" s="80" t="s">
        <v>4463</v>
      </c>
      <c r="Y34" s="80" t="s">
        <v>4331</v>
      </c>
    </row>
    <row r="35" spans="2:25" ht="22.5" customHeight="1">
      <c r="B35" s="81">
        <v>10</v>
      </c>
      <c r="C35" s="381" t="str">
        <f t="shared" si="0"/>
        <v>M29</v>
      </c>
      <c r="D35" s="382"/>
      <c r="E35" s="382"/>
      <c r="F35" s="383"/>
      <c r="G35" s="86" t="str">
        <f t="shared" si="1"/>
        <v>M162</v>
      </c>
      <c r="H35" s="86" t="str">
        <f t="shared" si="2"/>
        <v>M295</v>
      </c>
      <c r="J35" s="81">
        <v>25</v>
      </c>
      <c r="K35" s="381" t="str">
        <f t="shared" si="3"/>
        <v>M44</v>
      </c>
      <c r="L35" s="382"/>
      <c r="M35" s="382"/>
      <c r="N35" s="383"/>
      <c r="O35" s="86" t="str">
        <f t="shared" si="4"/>
        <v>M177</v>
      </c>
      <c r="P35" s="381" t="str">
        <f t="shared" si="5"/>
        <v>M310</v>
      </c>
      <c r="Q35" s="383" t="str">
        <f t="shared" si="6"/>
        <v>M177</v>
      </c>
      <c r="S35" s="85">
        <v>10</v>
      </c>
      <c r="T35" s="379" t="s">
        <v>4596</v>
      </c>
      <c r="U35" s="402"/>
      <c r="V35" s="402"/>
      <c r="W35" s="380"/>
      <c r="X35" s="80" t="s">
        <v>4464</v>
      </c>
      <c r="Y35" s="80" t="s">
        <v>4332</v>
      </c>
    </row>
    <row r="36" spans="2:25" ht="22.5" customHeight="1">
      <c r="B36" s="81">
        <v>11</v>
      </c>
      <c r="C36" s="381" t="str">
        <f t="shared" si="0"/>
        <v>M30</v>
      </c>
      <c r="D36" s="382"/>
      <c r="E36" s="382"/>
      <c r="F36" s="383"/>
      <c r="G36" s="86" t="str">
        <f t="shared" si="1"/>
        <v>M163</v>
      </c>
      <c r="H36" s="86" t="str">
        <f t="shared" si="2"/>
        <v>M296</v>
      </c>
      <c r="J36" s="81">
        <v>26</v>
      </c>
      <c r="K36" s="381" t="str">
        <f t="shared" si="3"/>
        <v>M45</v>
      </c>
      <c r="L36" s="382"/>
      <c r="M36" s="382"/>
      <c r="N36" s="383"/>
      <c r="O36" s="86" t="str">
        <f t="shared" si="4"/>
        <v>M178</v>
      </c>
      <c r="P36" s="381" t="str">
        <f t="shared" si="5"/>
        <v>M311</v>
      </c>
      <c r="Q36" s="383" t="str">
        <f t="shared" si="6"/>
        <v>M178</v>
      </c>
      <c r="S36" s="85">
        <v>11</v>
      </c>
      <c r="T36" s="379" t="s">
        <v>4597</v>
      </c>
      <c r="U36" s="402"/>
      <c r="V36" s="402"/>
      <c r="W36" s="380"/>
      <c r="X36" s="80" t="s">
        <v>4465</v>
      </c>
      <c r="Y36" s="80" t="s">
        <v>4333</v>
      </c>
    </row>
    <row r="37" spans="2:25" ht="22.5" customHeight="1">
      <c r="B37" s="81">
        <v>12</v>
      </c>
      <c r="C37" s="381" t="str">
        <f t="shared" si="0"/>
        <v>M31</v>
      </c>
      <c r="D37" s="382"/>
      <c r="E37" s="382"/>
      <c r="F37" s="383"/>
      <c r="G37" s="86" t="str">
        <f t="shared" si="1"/>
        <v>M164</v>
      </c>
      <c r="H37" s="86" t="str">
        <f t="shared" si="2"/>
        <v>M297</v>
      </c>
      <c r="J37" s="81">
        <v>27</v>
      </c>
      <c r="K37" s="381" t="str">
        <f t="shared" si="3"/>
        <v>M46</v>
      </c>
      <c r="L37" s="382"/>
      <c r="M37" s="382"/>
      <c r="N37" s="383"/>
      <c r="O37" s="86" t="str">
        <f t="shared" si="4"/>
        <v>M179</v>
      </c>
      <c r="P37" s="381" t="str">
        <f t="shared" si="5"/>
        <v>M312</v>
      </c>
      <c r="Q37" s="383" t="str">
        <f t="shared" si="6"/>
        <v>M179</v>
      </c>
      <c r="S37" s="85">
        <v>12</v>
      </c>
      <c r="T37" s="379" t="s">
        <v>4598</v>
      </c>
      <c r="U37" s="402"/>
      <c r="V37" s="402"/>
      <c r="W37" s="380"/>
      <c r="X37" s="80" t="s">
        <v>4466</v>
      </c>
      <c r="Y37" s="80" t="s">
        <v>4334</v>
      </c>
    </row>
    <row r="38" spans="2:25" ht="22.5" customHeight="1">
      <c r="B38" s="81">
        <v>13</v>
      </c>
      <c r="C38" s="381" t="str">
        <f t="shared" si="0"/>
        <v>M32</v>
      </c>
      <c r="D38" s="382"/>
      <c r="E38" s="382"/>
      <c r="F38" s="383"/>
      <c r="G38" s="86" t="str">
        <f t="shared" si="1"/>
        <v>M165</v>
      </c>
      <c r="H38" s="86" t="str">
        <f t="shared" si="2"/>
        <v>M298</v>
      </c>
      <c r="J38" s="81">
        <v>28</v>
      </c>
      <c r="K38" s="381" t="str">
        <f t="shared" si="3"/>
        <v>M47</v>
      </c>
      <c r="L38" s="382"/>
      <c r="M38" s="382"/>
      <c r="N38" s="383"/>
      <c r="O38" s="86" t="str">
        <f t="shared" si="4"/>
        <v>M180</v>
      </c>
      <c r="P38" s="381" t="str">
        <f t="shared" si="5"/>
        <v>M313</v>
      </c>
      <c r="Q38" s="383" t="str">
        <f t="shared" si="6"/>
        <v>M180</v>
      </c>
      <c r="S38" s="85">
        <v>13</v>
      </c>
      <c r="T38" s="379" t="s">
        <v>4599</v>
      </c>
      <c r="U38" s="402"/>
      <c r="V38" s="402"/>
      <c r="W38" s="380"/>
      <c r="X38" s="80" t="s">
        <v>4467</v>
      </c>
      <c r="Y38" s="80" t="s">
        <v>4335</v>
      </c>
    </row>
    <row r="39" spans="2:25" ht="22.5" customHeight="1">
      <c r="B39" s="81">
        <v>14</v>
      </c>
      <c r="C39" s="381" t="str">
        <f t="shared" si="0"/>
        <v>M33</v>
      </c>
      <c r="D39" s="382"/>
      <c r="E39" s="382"/>
      <c r="F39" s="383"/>
      <c r="G39" s="86" t="str">
        <f t="shared" si="1"/>
        <v>M166</v>
      </c>
      <c r="H39" s="86" t="str">
        <f t="shared" si="2"/>
        <v>M299</v>
      </c>
      <c r="J39" s="81">
        <v>29</v>
      </c>
      <c r="K39" s="381" t="str">
        <f t="shared" si="3"/>
        <v>M48</v>
      </c>
      <c r="L39" s="382"/>
      <c r="M39" s="382"/>
      <c r="N39" s="383"/>
      <c r="O39" s="86" t="str">
        <f t="shared" si="4"/>
        <v>M181</v>
      </c>
      <c r="P39" s="381" t="str">
        <f t="shared" si="5"/>
        <v>M314</v>
      </c>
      <c r="Q39" s="383" t="str">
        <f t="shared" si="6"/>
        <v>M181</v>
      </c>
      <c r="S39" s="85">
        <v>14</v>
      </c>
      <c r="T39" s="379" t="s">
        <v>4600</v>
      </c>
      <c r="U39" s="402"/>
      <c r="V39" s="402"/>
      <c r="W39" s="380"/>
      <c r="X39" s="80" t="s">
        <v>4468</v>
      </c>
      <c r="Y39" s="80" t="s">
        <v>4336</v>
      </c>
    </row>
    <row r="40" spans="2:25" ht="22.5" customHeight="1">
      <c r="B40" s="81">
        <v>15</v>
      </c>
      <c r="C40" s="381" t="str">
        <f t="shared" si="0"/>
        <v>M34</v>
      </c>
      <c r="D40" s="382"/>
      <c r="E40" s="382"/>
      <c r="F40" s="383"/>
      <c r="G40" s="86" t="str">
        <f t="shared" si="1"/>
        <v>M167</v>
      </c>
      <c r="H40" s="86" t="str">
        <f t="shared" si="2"/>
        <v>M300</v>
      </c>
      <c r="J40" s="81">
        <v>30</v>
      </c>
      <c r="K40" s="381" t="str">
        <f t="shared" si="3"/>
        <v>M49</v>
      </c>
      <c r="L40" s="382"/>
      <c r="M40" s="382"/>
      <c r="N40" s="383"/>
      <c r="O40" s="86" t="str">
        <f t="shared" si="4"/>
        <v>M182</v>
      </c>
      <c r="P40" s="381" t="str">
        <f t="shared" si="5"/>
        <v>M315</v>
      </c>
      <c r="Q40" s="383" t="str">
        <f t="shared" si="6"/>
        <v>M182</v>
      </c>
      <c r="S40" s="85">
        <v>15</v>
      </c>
      <c r="T40" s="379" t="s">
        <v>4601</v>
      </c>
      <c r="U40" s="402"/>
      <c r="V40" s="402"/>
      <c r="W40" s="380"/>
      <c r="X40" s="80" t="s">
        <v>4469</v>
      </c>
      <c r="Y40" s="80" t="s">
        <v>4337</v>
      </c>
    </row>
    <row r="41" spans="19:25" ht="22.5" customHeight="1">
      <c r="S41" s="85">
        <v>16</v>
      </c>
      <c r="T41" s="379" t="s">
        <v>4602</v>
      </c>
      <c r="U41" s="402"/>
      <c r="V41" s="402"/>
      <c r="W41" s="380"/>
      <c r="X41" s="80" t="s">
        <v>4470</v>
      </c>
      <c r="Y41" s="80" t="s">
        <v>4338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4603</v>
      </c>
      <c r="U42" s="402"/>
      <c r="V42" s="402"/>
      <c r="W42" s="380"/>
      <c r="X42" s="80" t="s">
        <v>4471</v>
      </c>
      <c r="Y42" s="80" t="s">
        <v>4339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4604</v>
      </c>
      <c r="U43" s="402"/>
      <c r="V43" s="402"/>
      <c r="W43" s="380"/>
      <c r="X43" s="80" t="s">
        <v>4472</v>
      </c>
      <c r="Y43" s="80" t="s">
        <v>4340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4605</v>
      </c>
      <c r="U44" s="402"/>
      <c r="V44" s="402"/>
      <c r="W44" s="380"/>
      <c r="X44" s="80" t="s">
        <v>4473</v>
      </c>
      <c r="Y44" s="80" t="s">
        <v>4341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4606</v>
      </c>
      <c r="U45" s="402"/>
      <c r="V45" s="402"/>
      <c r="W45" s="380"/>
      <c r="X45" s="80" t="s">
        <v>4474</v>
      </c>
      <c r="Y45" s="80" t="s">
        <v>4342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4607</v>
      </c>
      <c r="U46" s="402"/>
      <c r="V46" s="402"/>
      <c r="W46" s="380"/>
      <c r="X46" s="80" t="s">
        <v>4475</v>
      </c>
      <c r="Y46" s="80" t="s">
        <v>4343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4608</v>
      </c>
      <c r="U47" s="402"/>
      <c r="V47" s="402"/>
      <c r="W47" s="380"/>
      <c r="X47" s="80" t="s">
        <v>4476</v>
      </c>
      <c r="Y47" s="80" t="s">
        <v>4344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4609</v>
      </c>
      <c r="U48" s="402"/>
      <c r="V48" s="402"/>
      <c r="W48" s="380"/>
      <c r="X48" s="80" t="s">
        <v>4477</v>
      </c>
      <c r="Y48" s="80" t="s">
        <v>4345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4610</v>
      </c>
      <c r="U49" s="402"/>
      <c r="V49" s="402"/>
      <c r="W49" s="380"/>
      <c r="X49" s="80" t="s">
        <v>4478</v>
      </c>
      <c r="Y49" s="80" t="s">
        <v>4346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4611</v>
      </c>
      <c r="U50" s="402"/>
      <c r="V50" s="402"/>
      <c r="W50" s="380"/>
      <c r="X50" s="80" t="s">
        <v>4479</v>
      </c>
      <c r="Y50" s="80" t="s">
        <v>4347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4612</v>
      </c>
      <c r="U51" s="402"/>
      <c r="V51" s="402"/>
      <c r="W51" s="380"/>
      <c r="X51" s="80" t="s">
        <v>4480</v>
      </c>
      <c r="Y51" s="80" t="s">
        <v>4348</v>
      </c>
    </row>
    <row r="52" spans="19:25" ht="22.5" customHeight="1">
      <c r="S52" s="85">
        <v>27</v>
      </c>
      <c r="T52" s="379" t="s">
        <v>4613</v>
      </c>
      <c r="U52" s="402"/>
      <c r="V52" s="402"/>
      <c r="W52" s="380"/>
      <c r="X52" s="80" t="s">
        <v>4481</v>
      </c>
      <c r="Y52" s="80" t="s">
        <v>4349</v>
      </c>
    </row>
    <row r="53" spans="19:25" ht="22.5" customHeight="1">
      <c r="S53" s="85">
        <v>28</v>
      </c>
      <c r="T53" s="379" t="s">
        <v>4614</v>
      </c>
      <c r="U53" s="402"/>
      <c r="V53" s="402"/>
      <c r="W53" s="380"/>
      <c r="X53" s="80" t="s">
        <v>4482</v>
      </c>
      <c r="Y53" s="80" t="s">
        <v>4350</v>
      </c>
    </row>
    <row r="54" spans="19:25" ht="22.5" customHeight="1">
      <c r="S54" s="85">
        <v>29</v>
      </c>
      <c r="T54" s="379" t="s">
        <v>4615</v>
      </c>
      <c r="U54" s="402"/>
      <c r="V54" s="402"/>
      <c r="W54" s="380"/>
      <c r="X54" s="80" t="s">
        <v>4483</v>
      </c>
      <c r="Y54" s="80" t="s">
        <v>4351</v>
      </c>
    </row>
    <row r="55" spans="19:25" ht="22.5" customHeight="1">
      <c r="S55" s="85">
        <v>30</v>
      </c>
      <c r="T55" s="379" t="s">
        <v>4616</v>
      </c>
      <c r="U55" s="402"/>
      <c r="V55" s="402"/>
      <c r="W55" s="380"/>
      <c r="X55" s="80" t="s">
        <v>4484</v>
      </c>
      <c r="Y55" s="80" t="s">
        <v>4352</v>
      </c>
    </row>
    <row r="56" spans="4:25" ht="22.5" customHeight="1">
      <c r="D56" s="11"/>
      <c r="E56" s="11"/>
      <c r="F56" s="11"/>
      <c r="S56" s="85">
        <v>31</v>
      </c>
      <c r="T56" s="379" t="s">
        <v>4617</v>
      </c>
      <c r="U56" s="402"/>
      <c r="V56" s="402"/>
      <c r="W56" s="380"/>
      <c r="X56" s="80" t="s">
        <v>4485</v>
      </c>
      <c r="Y56" s="80" t="s">
        <v>4353</v>
      </c>
    </row>
    <row r="57" spans="4:25" ht="22.5" customHeight="1">
      <c r="D57" s="11"/>
      <c r="E57" s="11"/>
      <c r="F57" s="11"/>
      <c r="S57" s="85">
        <v>32</v>
      </c>
      <c r="T57" s="379" t="s">
        <v>4618</v>
      </c>
      <c r="U57" s="402"/>
      <c r="V57" s="402"/>
      <c r="W57" s="380"/>
      <c r="X57" s="80" t="s">
        <v>4486</v>
      </c>
      <c r="Y57" s="80" t="s">
        <v>4354</v>
      </c>
    </row>
    <row r="58" spans="19:25" ht="22.5" customHeight="1">
      <c r="S58" s="85">
        <v>33</v>
      </c>
      <c r="T58" s="379" t="s">
        <v>4619</v>
      </c>
      <c r="U58" s="402"/>
      <c r="V58" s="402"/>
      <c r="W58" s="380"/>
      <c r="X58" s="80" t="s">
        <v>4487</v>
      </c>
      <c r="Y58" s="80" t="s">
        <v>4355</v>
      </c>
    </row>
    <row r="59" spans="19:25" ht="22.5" customHeight="1">
      <c r="S59" s="85">
        <v>34</v>
      </c>
      <c r="T59" s="379" t="s">
        <v>4620</v>
      </c>
      <c r="U59" s="402"/>
      <c r="V59" s="402"/>
      <c r="W59" s="380"/>
      <c r="X59" s="80" t="s">
        <v>4488</v>
      </c>
      <c r="Y59" s="80" t="s">
        <v>4356</v>
      </c>
    </row>
    <row r="60" spans="19:25" ht="22.5" customHeight="1">
      <c r="S60" s="85">
        <v>35</v>
      </c>
      <c r="T60" s="379" t="s">
        <v>4621</v>
      </c>
      <c r="U60" s="402"/>
      <c r="V60" s="402"/>
      <c r="W60" s="380"/>
      <c r="X60" s="80" t="s">
        <v>4489</v>
      </c>
      <c r="Y60" s="80" t="s">
        <v>4357</v>
      </c>
    </row>
    <row r="61" spans="19:25" ht="22.5" customHeight="1">
      <c r="S61" s="85">
        <v>36</v>
      </c>
      <c r="T61" s="379" t="s">
        <v>4622</v>
      </c>
      <c r="U61" s="402"/>
      <c r="V61" s="402"/>
      <c r="W61" s="380"/>
      <c r="X61" s="80" t="s">
        <v>4490</v>
      </c>
      <c r="Y61" s="80" t="s">
        <v>4358</v>
      </c>
    </row>
    <row r="62" spans="19:25" ht="22.5" customHeight="1">
      <c r="S62" s="85">
        <v>37</v>
      </c>
      <c r="T62" s="379" t="s">
        <v>4623</v>
      </c>
      <c r="U62" s="402"/>
      <c r="V62" s="402"/>
      <c r="W62" s="380"/>
      <c r="X62" s="80" t="s">
        <v>4491</v>
      </c>
      <c r="Y62" s="80" t="s">
        <v>4359</v>
      </c>
    </row>
    <row r="63" spans="19:25" ht="22.5" customHeight="1">
      <c r="S63" s="85">
        <v>38</v>
      </c>
      <c r="T63" s="379" t="s">
        <v>4624</v>
      </c>
      <c r="U63" s="402"/>
      <c r="V63" s="402"/>
      <c r="W63" s="380"/>
      <c r="X63" s="80" t="s">
        <v>4492</v>
      </c>
      <c r="Y63" s="80" t="s">
        <v>4360</v>
      </c>
    </row>
    <row r="64" spans="19:25" ht="22.5" customHeight="1">
      <c r="S64" s="85">
        <v>39</v>
      </c>
      <c r="T64" s="379" t="s">
        <v>4625</v>
      </c>
      <c r="U64" s="402"/>
      <c r="V64" s="402"/>
      <c r="W64" s="380"/>
      <c r="X64" s="80" t="s">
        <v>4493</v>
      </c>
      <c r="Y64" s="80" t="s">
        <v>4361</v>
      </c>
    </row>
    <row r="65" spans="19:25" ht="22.5" customHeight="1">
      <c r="S65" s="85">
        <v>40</v>
      </c>
      <c r="T65" s="379" t="s">
        <v>4626</v>
      </c>
      <c r="U65" s="402"/>
      <c r="V65" s="402"/>
      <c r="W65" s="380"/>
      <c r="X65" s="80" t="s">
        <v>4494</v>
      </c>
      <c r="Y65" s="80" t="s">
        <v>4362</v>
      </c>
    </row>
    <row r="66" spans="19:25" ht="22.5" customHeight="1">
      <c r="S66" s="85">
        <v>41</v>
      </c>
      <c r="T66" s="379" t="s">
        <v>4627</v>
      </c>
      <c r="U66" s="402"/>
      <c r="V66" s="402"/>
      <c r="W66" s="380"/>
      <c r="X66" s="80" t="s">
        <v>4495</v>
      </c>
      <c r="Y66" s="80" t="s">
        <v>4363</v>
      </c>
    </row>
    <row r="67" spans="19:25" ht="22.5" customHeight="1">
      <c r="S67" s="85">
        <v>42</v>
      </c>
      <c r="T67" s="379" t="s">
        <v>4628</v>
      </c>
      <c r="U67" s="402"/>
      <c r="V67" s="402"/>
      <c r="W67" s="380"/>
      <c r="X67" s="80" t="s">
        <v>4496</v>
      </c>
      <c r="Y67" s="80" t="s">
        <v>4364</v>
      </c>
    </row>
    <row r="68" spans="19:25" ht="22.5" customHeight="1">
      <c r="S68" s="85">
        <v>43</v>
      </c>
      <c r="T68" s="379" t="s">
        <v>4629</v>
      </c>
      <c r="U68" s="402"/>
      <c r="V68" s="402"/>
      <c r="W68" s="380"/>
      <c r="X68" s="80" t="s">
        <v>4497</v>
      </c>
      <c r="Y68" s="80" t="s">
        <v>4365</v>
      </c>
    </row>
    <row r="69" spans="19:25" ht="22.5" customHeight="1">
      <c r="S69" s="85">
        <v>44</v>
      </c>
      <c r="T69" s="379" t="s">
        <v>4630</v>
      </c>
      <c r="U69" s="402"/>
      <c r="V69" s="402"/>
      <c r="W69" s="380"/>
      <c r="X69" s="80" t="s">
        <v>4498</v>
      </c>
      <c r="Y69" s="80" t="s">
        <v>4366</v>
      </c>
    </row>
    <row r="70" spans="19:25" ht="22.5" customHeight="1">
      <c r="S70" s="85">
        <v>45</v>
      </c>
      <c r="T70" s="379" t="s">
        <v>4631</v>
      </c>
      <c r="U70" s="402"/>
      <c r="V70" s="402"/>
      <c r="W70" s="380"/>
      <c r="X70" s="80" t="s">
        <v>4499</v>
      </c>
      <c r="Y70" s="80" t="s">
        <v>4367</v>
      </c>
    </row>
    <row r="71" spans="19:25" ht="22.5" customHeight="1">
      <c r="S71" s="85">
        <v>46</v>
      </c>
      <c r="T71" s="379" t="s">
        <v>4632</v>
      </c>
      <c r="U71" s="402"/>
      <c r="V71" s="402"/>
      <c r="W71" s="380"/>
      <c r="X71" s="80" t="s">
        <v>4500</v>
      </c>
      <c r="Y71" s="80" t="s">
        <v>4368</v>
      </c>
    </row>
    <row r="72" spans="19:25" ht="22.5" customHeight="1">
      <c r="S72" s="85">
        <v>47</v>
      </c>
      <c r="T72" s="379" t="s">
        <v>4633</v>
      </c>
      <c r="U72" s="402"/>
      <c r="V72" s="402"/>
      <c r="W72" s="380"/>
      <c r="X72" s="80" t="s">
        <v>4501</v>
      </c>
      <c r="Y72" s="80" t="s">
        <v>4369</v>
      </c>
    </row>
    <row r="73" spans="19:25" ht="22.5" customHeight="1">
      <c r="S73" s="85">
        <v>48</v>
      </c>
      <c r="T73" s="379" t="s">
        <v>4634</v>
      </c>
      <c r="U73" s="402"/>
      <c r="V73" s="402"/>
      <c r="W73" s="380"/>
      <c r="X73" s="80" t="s">
        <v>4502</v>
      </c>
      <c r="Y73" s="80" t="s">
        <v>4370</v>
      </c>
    </row>
    <row r="74" spans="19:25" ht="22.5" customHeight="1">
      <c r="S74" s="85">
        <v>49</v>
      </c>
      <c r="T74" s="379" t="s">
        <v>4635</v>
      </c>
      <c r="U74" s="402"/>
      <c r="V74" s="402"/>
      <c r="W74" s="380"/>
      <c r="X74" s="80" t="s">
        <v>4503</v>
      </c>
      <c r="Y74" s="80" t="s">
        <v>4371</v>
      </c>
    </row>
    <row r="75" spans="19:25" ht="22.5" customHeight="1">
      <c r="S75" s="85">
        <v>50</v>
      </c>
      <c r="T75" s="379" t="s">
        <v>4636</v>
      </c>
      <c r="U75" s="402"/>
      <c r="V75" s="402"/>
      <c r="W75" s="380"/>
      <c r="X75" s="80" t="s">
        <v>4504</v>
      </c>
      <c r="Y75" s="80" t="s">
        <v>4372</v>
      </c>
    </row>
    <row r="76" spans="19:25" ht="22.5" customHeight="1">
      <c r="S76" s="85">
        <v>51</v>
      </c>
      <c r="T76" s="379" t="s">
        <v>4637</v>
      </c>
      <c r="U76" s="402"/>
      <c r="V76" s="402"/>
      <c r="W76" s="380"/>
      <c r="X76" s="80" t="s">
        <v>4505</v>
      </c>
      <c r="Y76" s="80" t="s">
        <v>4373</v>
      </c>
    </row>
    <row r="77" spans="19:25" ht="22.5" customHeight="1">
      <c r="S77" s="85">
        <v>52</v>
      </c>
      <c r="T77" s="379" t="s">
        <v>4638</v>
      </c>
      <c r="U77" s="402"/>
      <c r="V77" s="402"/>
      <c r="W77" s="380"/>
      <c r="X77" s="80" t="s">
        <v>4506</v>
      </c>
      <c r="Y77" s="80" t="s">
        <v>4374</v>
      </c>
    </row>
    <row r="78" spans="19:25" ht="22.5" customHeight="1">
      <c r="S78" s="85">
        <v>53</v>
      </c>
      <c r="T78" s="379" t="s">
        <v>4639</v>
      </c>
      <c r="U78" s="402"/>
      <c r="V78" s="402"/>
      <c r="W78" s="380"/>
      <c r="X78" s="80" t="s">
        <v>4507</v>
      </c>
      <c r="Y78" s="80" t="s">
        <v>4375</v>
      </c>
    </row>
    <row r="79" spans="19:25" ht="22.5" customHeight="1">
      <c r="S79" s="85">
        <v>54</v>
      </c>
      <c r="T79" s="379" t="s">
        <v>4640</v>
      </c>
      <c r="U79" s="402"/>
      <c r="V79" s="402"/>
      <c r="W79" s="380"/>
      <c r="X79" s="80" t="s">
        <v>4508</v>
      </c>
      <c r="Y79" s="80" t="s">
        <v>4376</v>
      </c>
    </row>
    <row r="80" spans="19:25" ht="22.5" customHeight="1">
      <c r="S80" s="85">
        <v>55</v>
      </c>
      <c r="T80" s="379" t="s">
        <v>4641</v>
      </c>
      <c r="U80" s="402"/>
      <c r="V80" s="402"/>
      <c r="W80" s="380"/>
      <c r="X80" s="80" t="s">
        <v>4509</v>
      </c>
      <c r="Y80" s="80" t="s">
        <v>4377</v>
      </c>
    </row>
    <row r="81" spans="19:25" ht="22.5" customHeight="1">
      <c r="S81" s="85">
        <v>56</v>
      </c>
      <c r="T81" s="379" t="s">
        <v>4642</v>
      </c>
      <c r="U81" s="402"/>
      <c r="V81" s="402"/>
      <c r="W81" s="380"/>
      <c r="X81" s="80" t="s">
        <v>4510</v>
      </c>
      <c r="Y81" s="80" t="s">
        <v>4378</v>
      </c>
    </row>
    <row r="82" spans="19:25" ht="22.5" customHeight="1">
      <c r="S82" s="85">
        <v>57</v>
      </c>
      <c r="T82" s="379" t="s">
        <v>4643</v>
      </c>
      <c r="U82" s="402"/>
      <c r="V82" s="402"/>
      <c r="W82" s="380"/>
      <c r="X82" s="80" t="s">
        <v>4511</v>
      </c>
      <c r="Y82" s="80" t="s">
        <v>4379</v>
      </c>
    </row>
    <row r="83" spans="19:25" ht="22.5" customHeight="1">
      <c r="S83" s="85">
        <v>58</v>
      </c>
      <c r="T83" s="379" t="s">
        <v>4644</v>
      </c>
      <c r="U83" s="402"/>
      <c r="V83" s="402"/>
      <c r="W83" s="380"/>
      <c r="X83" s="80" t="s">
        <v>4512</v>
      </c>
      <c r="Y83" s="80" t="s">
        <v>4380</v>
      </c>
    </row>
    <row r="84" spans="19:25" ht="22.5" customHeight="1">
      <c r="S84" s="85">
        <v>59</v>
      </c>
      <c r="T84" s="379" t="s">
        <v>4645</v>
      </c>
      <c r="U84" s="402"/>
      <c r="V84" s="402"/>
      <c r="W84" s="380"/>
      <c r="X84" s="80" t="s">
        <v>4513</v>
      </c>
      <c r="Y84" s="80" t="s">
        <v>4381</v>
      </c>
    </row>
    <row r="85" spans="19:25" ht="22.5" customHeight="1">
      <c r="S85" s="85">
        <v>60</v>
      </c>
      <c r="T85" s="379" t="s">
        <v>4646</v>
      </c>
      <c r="U85" s="402"/>
      <c r="V85" s="402"/>
      <c r="W85" s="380"/>
      <c r="X85" s="80" t="s">
        <v>4514</v>
      </c>
      <c r="Y85" s="80" t="s">
        <v>4382</v>
      </c>
    </row>
    <row r="86" spans="19:25" ht="22.5" customHeight="1">
      <c r="S86" s="85">
        <v>61</v>
      </c>
      <c r="T86" s="379" t="s">
        <v>4647</v>
      </c>
      <c r="U86" s="402"/>
      <c r="V86" s="402"/>
      <c r="W86" s="380"/>
      <c r="X86" s="80" t="s">
        <v>4515</v>
      </c>
      <c r="Y86" s="80" t="s">
        <v>4383</v>
      </c>
    </row>
    <row r="87" spans="19:25" ht="22.5" customHeight="1">
      <c r="S87" s="85">
        <v>62</v>
      </c>
      <c r="T87" s="379" t="s">
        <v>4648</v>
      </c>
      <c r="U87" s="402"/>
      <c r="V87" s="402"/>
      <c r="W87" s="380"/>
      <c r="X87" s="80" t="s">
        <v>4516</v>
      </c>
      <c r="Y87" s="80" t="s">
        <v>4384</v>
      </c>
    </row>
    <row r="88" spans="19:25" ht="22.5" customHeight="1">
      <c r="S88" s="85">
        <v>63</v>
      </c>
      <c r="T88" s="379" t="s">
        <v>4649</v>
      </c>
      <c r="U88" s="402"/>
      <c r="V88" s="402"/>
      <c r="W88" s="380"/>
      <c r="X88" s="80" t="s">
        <v>4517</v>
      </c>
      <c r="Y88" s="80" t="s">
        <v>4385</v>
      </c>
    </row>
    <row r="89" spans="19:25" ht="22.5" customHeight="1">
      <c r="S89" s="85">
        <v>64</v>
      </c>
      <c r="T89" s="379" t="s">
        <v>4650</v>
      </c>
      <c r="U89" s="402"/>
      <c r="V89" s="402"/>
      <c r="W89" s="380"/>
      <c r="X89" s="80" t="s">
        <v>4518</v>
      </c>
      <c r="Y89" s="80" t="s">
        <v>4386</v>
      </c>
    </row>
    <row r="90" spans="19:25" ht="22.5" customHeight="1">
      <c r="S90" s="85">
        <v>65</v>
      </c>
      <c r="T90" s="379" t="s">
        <v>4651</v>
      </c>
      <c r="U90" s="402"/>
      <c r="V90" s="402"/>
      <c r="W90" s="380"/>
      <c r="X90" s="80" t="s">
        <v>4519</v>
      </c>
      <c r="Y90" s="80" t="s">
        <v>4387</v>
      </c>
    </row>
    <row r="91" spans="19:25" ht="22.5" customHeight="1">
      <c r="S91" s="85">
        <v>66</v>
      </c>
      <c r="T91" s="379" t="s">
        <v>4652</v>
      </c>
      <c r="U91" s="402"/>
      <c r="V91" s="402"/>
      <c r="W91" s="380"/>
      <c r="X91" s="80" t="s">
        <v>4520</v>
      </c>
      <c r="Y91" s="80" t="s">
        <v>4388</v>
      </c>
    </row>
    <row r="92" spans="19:25" ht="22.5" customHeight="1">
      <c r="S92" s="85">
        <v>67</v>
      </c>
      <c r="T92" s="379" t="s">
        <v>4653</v>
      </c>
      <c r="U92" s="402"/>
      <c r="V92" s="402"/>
      <c r="W92" s="380"/>
      <c r="X92" s="80" t="s">
        <v>4521</v>
      </c>
      <c r="Y92" s="80" t="s">
        <v>4389</v>
      </c>
    </row>
    <row r="93" spans="19:25" ht="22.5" customHeight="1">
      <c r="S93" s="85">
        <v>68</v>
      </c>
      <c r="T93" s="379" t="s">
        <v>4654</v>
      </c>
      <c r="U93" s="402"/>
      <c r="V93" s="402"/>
      <c r="W93" s="380"/>
      <c r="X93" s="80" t="s">
        <v>4522</v>
      </c>
      <c r="Y93" s="80" t="s">
        <v>4390</v>
      </c>
    </row>
    <row r="94" spans="19:25" ht="22.5" customHeight="1">
      <c r="S94" s="85">
        <v>69</v>
      </c>
      <c r="T94" s="379" t="s">
        <v>4655</v>
      </c>
      <c r="U94" s="402"/>
      <c r="V94" s="402"/>
      <c r="W94" s="380"/>
      <c r="X94" s="80" t="s">
        <v>4523</v>
      </c>
      <c r="Y94" s="80" t="s">
        <v>4391</v>
      </c>
    </row>
    <row r="95" spans="19:25" ht="22.5" customHeight="1">
      <c r="S95" s="85">
        <v>70</v>
      </c>
      <c r="T95" s="379" t="s">
        <v>4656</v>
      </c>
      <c r="U95" s="402"/>
      <c r="V95" s="402"/>
      <c r="W95" s="380"/>
      <c r="X95" s="80" t="s">
        <v>4524</v>
      </c>
      <c r="Y95" s="80" t="s">
        <v>4392</v>
      </c>
    </row>
    <row r="96" spans="19:25" ht="22.5" customHeight="1">
      <c r="S96" s="85">
        <v>71</v>
      </c>
      <c r="T96" s="379" t="s">
        <v>4657</v>
      </c>
      <c r="U96" s="402"/>
      <c r="V96" s="402"/>
      <c r="W96" s="380"/>
      <c r="X96" s="80" t="s">
        <v>4525</v>
      </c>
      <c r="Y96" s="80" t="s">
        <v>4393</v>
      </c>
    </row>
    <row r="97" spans="19:25" ht="22.5" customHeight="1">
      <c r="S97" s="85">
        <v>72</v>
      </c>
      <c r="T97" s="379" t="s">
        <v>4658</v>
      </c>
      <c r="U97" s="402"/>
      <c r="V97" s="402"/>
      <c r="W97" s="380"/>
      <c r="X97" s="80" t="s">
        <v>4526</v>
      </c>
      <c r="Y97" s="80" t="s">
        <v>4394</v>
      </c>
    </row>
    <row r="98" spans="19:25" ht="22.5" customHeight="1">
      <c r="S98" s="85">
        <v>73</v>
      </c>
      <c r="T98" s="379" t="s">
        <v>4659</v>
      </c>
      <c r="U98" s="402"/>
      <c r="V98" s="402"/>
      <c r="W98" s="380"/>
      <c r="X98" s="80" t="s">
        <v>4527</v>
      </c>
      <c r="Y98" s="80" t="s">
        <v>4395</v>
      </c>
    </row>
    <row r="99" spans="19:25" ht="22.5" customHeight="1">
      <c r="S99" s="85">
        <v>74</v>
      </c>
      <c r="T99" s="379" t="s">
        <v>4660</v>
      </c>
      <c r="U99" s="402"/>
      <c r="V99" s="402"/>
      <c r="W99" s="380"/>
      <c r="X99" s="80" t="s">
        <v>4528</v>
      </c>
      <c r="Y99" s="80" t="s">
        <v>4396</v>
      </c>
    </row>
    <row r="100" spans="19:25" ht="22.5" customHeight="1">
      <c r="S100" s="85">
        <v>75</v>
      </c>
      <c r="T100" s="379" t="s">
        <v>4661</v>
      </c>
      <c r="U100" s="402"/>
      <c r="V100" s="402"/>
      <c r="W100" s="380"/>
      <c r="X100" s="80" t="s">
        <v>4529</v>
      </c>
      <c r="Y100" s="80" t="s">
        <v>4397</v>
      </c>
    </row>
    <row r="101" spans="19:25" ht="22.5" customHeight="1">
      <c r="S101" s="85">
        <v>76</v>
      </c>
      <c r="T101" s="379" t="s">
        <v>4662</v>
      </c>
      <c r="U101" s="402"/>
      <c r="V101" s="402"/>
      <c r="W101" s="380"/>
      <c r="X101" s="80" t="s">
        <v>4530</v>
      </c>
      <c r="Y101" s="80" t="s">
        <v>4398</v>
      </c>
    </row>
    <row r="102" spans="19:25" ht="22.5" customHeight="1">
      <c r="S102" s="85">
        <v>77</v>
      </c>
      <c r="T102" s="379" t="s">
        <v>4663</v>
      </c>
      <c r="U102" s="402"/>
      <c r="V102" s="402"/>
      <c r="W102" s="380"/>
      <c r="X102" s="80" t="s">
        <v>4531</v>
      </c>
      <c r="Y102" s="80" t="s">
        <v>4399</v>
      </c>
    </row>
    <row r="103" spans="19:25" ht="22.5" customHeight="1">
      <c r="S103" s="85">
        <v>78</v>
      </c>
      <c r="T103" s="379" t="s">
        <v>4664</v>
      </c>
      <c r="U103" s="402"/>
      <c r="V103" s="402"/>
      <c r="W103" s="380"/>
      <c r="X103" s="80" t="s">
        <v>4532</v>
      </c>
      <c r="Y103" s="80" t="s">
        <v>4400</v>
      </c>
    </row>
    <row r="104" spans="19:25" ht="22.5" customHeight="1">
      <c r="S104" s="85">
        <v>79</v>
      </c>
      <c r="T104" s="379" t="s">
        <v>4665</v>
      </c>
      <c r="U104" s="402"/>
      <c r="V104" s="402"/>
      <c r="W104" s="380"/>
      <c r="X104" s="80" t="s">
        <v>4533</v>
      </c>
      <c r="Y104" s="80" t="s">
        <v>4401</v>
      </c>
    </row>
    <row r="105" spans="19:25" ht="22.5" customHeight="1">
      <c r="S105" s="85">
        <v>80</v>
      </c>
      <c r="T105" s="379" t="s">
        <v>4666</v>
      </c>
      <c r="U105" s="402"/>
      <c r="V105" s="402"/>
      <c r="W105" s="380"/>
      <c r="X105" s="80" t="s">
        <v>4534</v>
      </c>
      <c r="Y105" s="80" t="s">
        <v>4402</v>
      </c>
    </row>
    <row r="106" spans="19:25" ht="22.5" customHeight="1">
      <c r="S106" s="85">
        <v>81</v>
      </c>
      <c r="T106" s="379" t="s">
        <v>4667</v>
      </c>
      <c r="U106" s="402"/>
      <c r="V106" s="402"/>
      <c r="W106" s="380"/>
      <c r="X106" s="80" t="s">
        <v>4535</v>
      </c>
      <c r="Y106" s="80" t="s">
        <v>4403</v>
      </c>
    </row>
    <row r="107" spans="19:25" ht="22.5" customHeight="1">
      <c r="S107" s="85">
        <v>82</v>
      </c>
      <c r="T107" s="379" t="s">
        <v>4668</v>
      </c>
      <c r="U107" s="402"/>
      <c r="V107" s="402"/>
      <c r="W107" s="380"/>
      <c r="X107" s="80" t="s">
        <v>4536</v>
      </c>
      <c r="Y107" s="80" t="s">
        <v>4404</v>
      </c>
    </row>
    <row r="108" spans="19:25" ht="22.5" customHeight="1">
      <c r="S108" s="85">
        <v>83</v>
      </c>
      <c r="T108" s="379" t="s">
        <v>4669</v>
      </c>
      <c r="U108" s="402"/>
      <c r="V108" s="402"/>
      <c r="W108" s="380"/>
      <c r="X108" s="80" t="s">
        <v>4537</v>
      </c>
      <c r="Y108" s="80" t="s">
        <v>4405</v>
      </c>
    </row>
    <row r="109" spans="19:25" ht="22.5" customHeight="1">
      <c r="S109" s="85">
        <v>84</v>
      </c>
      <c r="T109" s="379" t="s">
        <v>4670</v>
      </c>
      <c r="U109" s="402"/>
      <c r="V109" s="402"/>
      <c r="W109" s="380"/>
      <c r="X109" s="80" t="s">
        <v>4538</v>
      </c>
      <c r="Y109" s="80" t="s">
        <v>4406</v>
      </c>
    </row>
    <row r="110" spans="19:25" ht="22.5" customHeight="1">
      <c r="S110" s="85">
        <v>85</v>
      </c>
      <c r="T110" s="379" t="s">
        <v>4671</v>
      </c>
      <c r="U110" s="402"/>
      <c r="V110" s="402"/>
      <c r="W110" s="380"/>
      <c r="X110" s="80" t="s">
        <v>4539</v>
      </c>
      <c r="Y110" s="80" t="s">
        <v>4407</v>
      </c>
    </row>
    <row r="111" spans="19:25" ht="22.5" customHeight="1">
      <c r="S111" s="85">
        <v>86</v>
      </c>
      <c r="T111" s="379" t="s">
        <v>4672</v>
      </c>
      <c r="U111" s="402"/>
      <c r="V111" s="402"/>
      <c r="W111" s="380"/>
      <c r="X111" s="80" t="s">
        <v>4540</v>
      </c>
      <c r="Y111" s="80" t="s">
        <v>4408</v>
      </c>
    </row>
    <row r="112" spans="19:25" ht="22.5" customHeight="1">
      <c r="S112" s="85">
        <v>87</v>
      </c>
      <c r="T112" s="379" t="s">
        <v>4673</v>
      </c>
      <c r="U112" s="402"/>
      <c r="V112" s="402"/>
      <c r="W112" s="380"/>
      <c r="X112" s="80" t="s">
        <v>4541</v>
      </c>
      <c r="Y112" s="80" t="s">
        <v>4409</v>
      </c>
    </row>
    <row r="113" spans="19:25" ht="22.5" customHeight="1">
      <c r="S113" s="85">
        <v>88</v>
      </c>
      <c r="T113" s="379" t="s">
        <v>4674</v>
      </c>
      <c r="U113" s="402"/>
      <c r="V113" s="402"/>
      <c r="W113" s="380"/>
      <c r="X113" s="80" t="s">
        <v>4542</v>
      </c>
      <c r="Y113" s="80" t="s">
        <v>4410</v>
      </c>
    </row>
    <row r="114" spans="19:25" ht="22.5" customHeight="1">
      <c r="S114" s="85">
        <v>89</v>
      </c>
      <c r="T114" s="379" t="s">
        <v>4675</v>
      </c>
      <c r="U114" s="402"/>
      <c r="V114" s="402"/>
      <c r="W114" s="380"/>
      <c r="X114" s="80" t="s">
        <v>4543</v>
      </c>
      <c r="Y114" s="80" t="s">
        <v>4411</v>
      </c>
    </row>
    <row r="115" spans="19:25" ht="22.5" customHeight="1">
      <c r="S115" s="85">
        <v>90</v>
      </c>
      <c r="T115" s="379" t="s">
        <v>4676</v>
      </c>
      <c r="U115" s="402"/>
      <c r="V115" s="402"/>
      <c r="W115" s="380"/>
      <c r="X115" s="80" t="s">
        <v>4544</v>
      </c>
      <c r="Y115" s="80" t="s">
        <v>4412</v>
      </c>
    </row>
    <row r="116" spans="19:25" ht="22.5" customHeight="1">
      <c r="S116" s="85">
        <v>91</v>
      </c>
      <c r="T116" s="379" t="s">
        <v>4677</v>
      </c>
      <c r="U116" s="402"/>
      <c r="V116" s="402"/>
      <c r="W116" s="380"/>
      <c r="X116" s="80" t="s">
        <v>4545</v>
      </c>
      <c r="Y116" s="80" t="s">
        <v>4413</v>
      </c>
    </row>
    <row r="117" spans="19:25" ht="22.5" customHeight="1">
      <c r="S117" s="85">
        <v>92</v>
      </c>
      <c r="T117" s="379" t="s">
        <v>4678</v>
      </c>
      <c r="U117" s="402"/>
      <c r="V117" s="402"/>
      <c r="W117" s="380"/>
      <c r="X117" s="80" t="s">
        <v>4546</v>
      </c>
      <c r="Y117" s="80" t="s">
        <v>4414</v>
      </c>
    </row>
    <row r="118" spans="19:25" ht="22.5" customHeight="1">
      <c r="S118" s="85">
        <v>93</v>
      </c>
      <c r="T118" s="379" t="s">
        <v>4679</v>
      </c>
      <c r="U118" s="402"/>
      <c r="V118" s="402"/>
      <c r="W118" s="380"/>
      <c r="X118" s="80" t="s">
        <v>4547</v>
      </c>
      <c r="Y118" s="80" t="s">
        <v>4415</v>
      </c>
    </row>
    <row r="119" spans="19:25" ht="22.5" customHeight="1">
      <c r="S119" s="85">
        <v>94</v>
      </c>
      <c r="T119" s="379" t="s">
        <v>4680</v>
      </c>
      <c r="U119" s="402"/>
      <c r="V119" s="402"/>
      <c r="W119" s="380"/>
      <c r="X119" s="80" t="s">
        <v>4548</v>
      </c>
      <c r="Y119" s="80" t="s">
        <v>4416</v>
      </c>
    </row>
    <row r="120" spans="19:25" ht="22.5" customHeight="1">
      <c r="S120" s="85">
        <v>95</v>
      </c>
      <c r="T120" s="379" t="s">
        <v>4681</v>
      </c>
      <c r="U120" s="402"/>
      <c r="V120" s="402"/>
      <c r="W120" s="380"/>
      <c r="X120" s="80" t="s">
        <v>4549</v>
      </c>
      <c r="Y120" s="80" t="s">
        <v>4417</v>
      </c>
    </row>
    <row r="121" spans="19:25" ht="22.5" customHeight="1">
      <c r="S121" s="85">
        <v>96</v>
      </c>
      <c r="T121" s="379" t="s">
        <v>4682</v>
      </c>
      <c r="U121" s="402"/>
      <c r="V121" s="402"/>
      <c r="W121" s="380"/>
      <c r="X121" s="80" t="s">
        <v>4550</v>
      </c>
      <c r="Y121" s="80" t="s">
        <v>4418</v>
      </c>
    </row>
    <row r="122" spans="19:25" ht="22.5" customHeight="1">
      <c r="S122" s="85">
        <v>97</v>
      </c>
      <c r="T122" s="379" t="s">
        <v>4683</v>
      </c>
      <c r="U122" s="402"/>
      <c r="V122" s="402"/>
      <c r="W122" s="380"/>
      <c r="X122" s="80" t="s">
        <v>4551</v>
      </c>
      <c r="Y122" s="80" t="s">
        <v>4419</v>
      </c>
    </row>
    <row r="123" spans="19:25" ht="22.5" customHeight="1">
      <c r="S123" s="85">
        <v>98</v>
      </c>
      <c r="T123" s="379" t="s">
        <v>4684</v>
      </c>
      <c r="U123" s="402"/>
      <c r="V123" s="402"/>
      <c r="W123" s="380"/>
      <c r="X123" s="80" t="s">
        <v>4552</v>
      </c>
      <c r="Y123" s="80" t="s">
        <v>4420</v>
      </c>
    </row>
    <row r="124" spans="19:25" ht="22.5" customHeight="1">
      <c r="S124" s="85">
        <v>99</v>
      </c>
      <c r="T124" s="379" t="s">
        <v>4685</v>
      </c>
      <c r="U124" s="402"/>
      <c r="V124" s="402"/>
      <c r="W124" s="380"/>
      <c r="X124" s="80" t="s">
        <v>4553</v>
      </c>
      <c r="Y124" s="80" t="s">
        <v>4421</v>
      </c>
    </row>
    <row r="125" spans="19:25" ht="22.5" customHeight="1">
      <c r="S125" s="85">
        <v>100</v>
      </c>
      <c r="T125" s="379" t="s">
        <v>4686</v>
      </c>
      <c r="U125" s="402"/>
      <c r="V125" s="402"/>
      <c r="W125" s="380"/>
      <c r="X125" s="80" t="s">
        <v>4554</v>
      </c>
      <c r="Y125" s="80" t="s">
        <v>4422</v>
      </c>
    </row>
    <row r="126" spans="19:25" ht="22.5" customHeight="1">
      <c r="S126" s="85">
        <v>101</v>
      </c>
      <c r="T126" s="379" t="s">
        <v>4687</v>
      </c>
      <c r="U126" s="402"/>
      <c r="V126" s="402"/>
      <c r="W126" s="380"/>
      <c r="X126" s="80" t="s">
        <v>4555</v>
      </c>
      <c r="Y126" s="80" t="s">
        <v>4423</v>
      </c>
    </row>
    <row r="127" spans="19:25" ht="22.5" customHeight="1">
      <c r="S127" s="85">
        <v>102</v>
      </c>
      <c r="T127" s="379" t="s">
        <v>4688</v>
      </c>
      <c r="U127" s="402"/>
      <c r="V127" s="402"/>
      <c r="W127" s="380"/>
      <c r="X127" s="80" t="s">
        <v>4556</v>
      </c>
      <c r="Y127" s="80" t="s">
        <v>4424</v>
      </c>
    </row>
    <row r="128" spans="19:25" ht="22.5" customHeight="1">
      <c r="S128" s="85">
        <v>103</v>
      </c>
      <c r="T128" s="379" t="s">
        <v>4689</v>
      </c>
      <c r="U128" s="402"/>
      <c r="V128" s="402"/>
      <c r="W128" s="380"/>
      <c r="X128" s="80" t="s">
        <v>4557</v>
      </c>
      <c r="Y128" s="80" t="s">
        <v>4425</v>
      </c>
    </row>
    <row r="129" spans="19:25" ht="22.5" customHeight="1">
      <c r="S129" s="85">
        <v>104</v>
      </c>
      <c r="T129" s="379" t="s">
        <v>4690</v>
      </c>
      <c r="U129" s="402"/>
      <c r="V129" s="402"/>
      <c r="W129" s="380"/>
      <c r="X129" s="80" t="s">
        <v>4558</v>
      </c>
      <c r="Y129" s="80" t="s">
        <v>4426</v>
      </c>
    </row>
    <row r="130" spans="19:25" ht="22.5" customHeight="1">
      <c r="S130" s="85">
        <v>105</v>
      </c>
      <c r="T130" s="379" t="s">
        <v>4691</v>
      </c>
      <c r="U130" s="402"/>
      <c r="V130" s="402"/>
      <c r="W130" s="380"/>
      <c r="X130" s="80" t="s">
        <v>4559</v>
      </c>
      <c r="Y130" s="80" t="s">
        <v>4427</v>
      </c>
    </row>
    <row r="131" spans="19:25" ht="22.5" customHeight="1">
      <c r="S131" s="85">
        <v>106</v>
      </c>
      <c r="T131" s="379" t="s">
        <v>4692</v>
      </c>
      <c r="U131" s="402"/>
      <c r="V131" s="402"/>
      <c r="W131" s="380"/>
      <c r="X131" s="80" t="s">
        <v>4560</v>
      </c>
      <c r="Y131" s="80" t="s">
        <v>4428</v>
      </c>
    </row>
    <row r="132" spans="19:25" ht="22.5" customHeight="1">
      <c r="S132" s="85">
        <v>107</v>
      </c>
      <c r="T132" s="379" t="s">
        <v>4693</v>
      </c>
      <c r="U132" s="402"/>
      <c r="V132" s="402"/>
      <c r="W132" s="380"/>
      <c r="X132" s="80" t="s">
        <v>4561</v>
      </c>
      <c r="Y132" s="80" t="s">
        <v>4429</v>
      </c>
    </row>
    <row r="133" spans="19:25" ht="22.5" customHeight="1">
      <c r="S133" s="85">
        <v>108</v>
      </c>
      <c r="T133" s="379" t="s">
        <v>4694</v>
      </c>
      <c r="U133" s="402"/>
      <c r="V133" s="402"/>
      <c r="W133" s="380"/>
      <c r="X133" s="80" t="s">
        <v>4562</v>
      </c>
      <c r="Y133" s="80" t="s">
        <v>4430</v>
      </c>
    </row>
    <row r="134" spans="19:25" ht="22.5" customHeight="1">
      <c r="S134" s="85">
        <v>109</v>
      </c>
      <c r="T134" s="379" t="s">
        <v>4695</v>
      </c>
      <c r="U134" s="402"/>
      <c r="V134" s="402"/>
      <c r="W134" s="380"/>
      <c r="X134" s="80" t="s">
        <v>4563</v>
      </c>
      <c r="Y134" s="80" t="s">
        <v>4431</v>
      </c>
    </row>
    <row r="135" spans="19:25" ht="22.5" customHeight="1">
      <c r="S135" s="85">
        <v>110</v>
      </c>
      <c r="T135" s="379" t="s">
        <v>4696</v>
      </c>
      <c r="U135" s="402"/>
      <c r="V135" s="402"/>
      <c r="W135" s="380"/>
      <c r="X135" s="80" t="s">
        <v>4564</v>
      </c>
      <c r="Y135" s="80" t="s">
        <v>4432</v>
      </c>
    </row>
    <row r="136" spans="19:25" ht="22.5" customHeight="1">
      <c r="S136" s="85">
        <v>111</v>
      </c>
      <c r="T136" s="379" t="s">
        <v>4697</v>
      </c>
      <c r="U136" s="402"/>
      <c r="V136" s="402"/>
      <c r="W136" s="380"/>
      <c r="X136" s="80" t="s">
        <v>4565</v>
      </c>
      <c r="Y136" s="80" t="s">
        <v>4433</v>
      </c>
    </row>
    <row r="137" spans="19:25" ht="22.5" customHeight="1">
      <c r="S137" s="85">
        <v>112</v>
      </c>
      <c r="T137" s="379" t="s">
        <v>4698</v>
      </c>
      <c r="U137" s="402"/>
      <c r="V137" s="402"/>
      <c r="W137" s="380"/>
      <c r="X137" s="80" t="s">
        <v>4566</v>
      </c>
      <c r="Y137" s="80" t="s">
        <v>4434</v>
      </c>
    </row>
    <row r="138" spans="19:25" ht="22.5" customHeight="1">
      <c r="S138" s="85">
        <v>113</v>
      </c>
      <c r="T138" s="379" t="s">
        <v>4699</v>
      </c>
      <c r="U138" s="402"/>
      <c r="V138" s="402"/>
      <c r="W138" s="380"/>
      <c r="X138" s="80" t="s">
        <v>4567</v>
      </c>
      <c r="Y138" s="80" t="s">
        <v>4435</v>
      </c>
    </row>
    <row r="139" spans="19:25" ht="22.5" customHeight="1">
      <c r="S139" s="85">
        <v>114</v>
      </c>
      <c r="T139" s="379" t="s">
        <v>4700</v>
      </c>
      <c r="U139" s="402"/>
      <c r="V139" s="402"/>
      <c r="W139" s="380"/>
      <c r="X139" s="80" t="s">
        <v>4568</v>
      </c>
      <c r="Y139" s="80" t="s">
        <v>4436</v>
      </c>
    </row>
    <row r="140" spans="19:25" ht="22.5" customHeight="1">
      <c r="S140" s="85">
        <v>115</v>
      </c>
      <c r="T140" s="379" t="s">
        <v>4701</v>
      </c>
      <c r="U140" s="402"/>
      <c r="V140" s="402"/>
      <c r="W140" s="380"/>
      <c r="X140" s="80" t="s">
        <v>4569</v>
      </c>
      <c r="Y140" s="80" t="s">
        <v>4437</v>
      </c>
    </row>
    <row r="141" spans="19:25" ht="22.5" customHeight="1">
      <c r="S141" s="85">
        <v>116</v>
      </c>
      <c r="T141" s="379" t="s">
        <v>4702</v>
      </c>
      <c r="U141" s="402"/>
      <c r="V141" s="402"/>
      <c r="W141" s="380"/>
      <c r="X141" s="80" t="s">
        <v>4570</v>
      </c>
      <c r="Y141" s="80" t="s">
        <v>4438</v>
      </c>
    </row>
    <row r="142" spans="19:25" ht="22.5" customHeight="1">
      <c r="S142" s="85">
        <v>117</v>
      </c>
      <c r="T142" s="379" t="s">
        <v>4703</v>
      </c>
      <c r="U142" s="402"/>
      <c r="V142" s="402"/>
      <c r="W142" s="380"/>
      <c r="X142" s="80" t="s">
        <v>4571</v>
      </c>
      <c r="Y142" s="80" t="s">
        <v>4439</v>
      </c>
    </row>
    <row r="143" spans="19:25" ht="22.5" customHeight="1">
      <c r="S143" s="85">
        <v>118</v>
      </c>
      <c r="T143" s="379" t="s">
        <v>4704</v>
      </c>
      <c r="U143" s="402"/>
      <c r="V143" s="402"/>
      <c r="W143" s="380"/>
      <c r="X143" s="80" t="s">
        <v>4572</v>
      </c>
      <c r="Y143" s="80" t="s">
        <v>4440</v>
      </c>
    </row>
    <row r="144" spans="19:25" ht="22.5" customHeight="1">
      <c r="S144" s="85">
        <v>119</v>
      </c>
      <c r="T144" s="379" t="s">
        <v>4705</v>
      </c>
      <c r="U144" s="402"/>
      <c r="V144" s="402"/>
      <c r="W144" s="380"/>
      <c r="X144" s="80" t="s">
        <v>4573</v>
      </c>
      <c r="Y144" s="80" t="s">
        <v>4441</v>
      </c>
    </row>
    <row r="145" spans="19:25" ht="22.5" customHeight="1">
      <c r="S145" s="85">
        <v>120</v>
      </c>
      <c r="T145" s="379" t="s">
        <v>4706</v>
      </c>
      <c r="U145" s="402"/>
      <c r="V145" s="402"/>
      <c r="W145" s="380"/>
      <c r="X145" s="80" t="s">
        <v>4574</v>
      </c>
      <c r="Y145" s="80" t="s">
        <v>4442</v>
      </c>
    </row>
    <row r="146" spans="19:25" ht="22.5" customHeight="1">
      <c r="S146" s="85">
        <v>121</v>
      </c>
      <c r="T146" s="379" t="s">
        <v>4707</v>
      </c>
      <c r="U146" s="402"/>
      <c r="V146" s="402"/>
      <c r="W146" s="380"/>
      <c r="X146" s="80" t="s">
        <v>4575</v>
      </c>
      <c r="Y146" s="80" t="s">
        <v>4443</v>
      </c>
    </row>
    <row r="147" spans="19:25" ht="22.5" customHeight="1">
      <c r="S147" s="85">
        <v>122</v>
      </c>
      <c r="T147" s="379" t="s">
        <v>4708</v>
      </c>
      <c r="U147" s="402"/>
      <c r="V147" s="402"/>
      <c r="W147" s="380"/>
      <c r="X147" s="80" t="s">
        <v>4576</v>
      </c>
      <c r="Y147" s="80" t="s">
        <v>4444</v>
      </c>
    </row>
    <row r="148" spans="19:25" ht="22.5" customHeight="1">
      <c r="S148" s="85">
        <v>123</v>
      </c>
      <c r="T148" s="379" t="s">
        <v>4709</v>
      </c>
      <c r="U148" s="402"/>
      <c r="V148" s="402"/>
      <c r="W148" s="380"/>
      <c r="X148" s="80" t="s">
        <v>4577</v>
      </c>
      <c r="Y148" s="80" t="s">
        <v>4445</v>
      </c>
    </row>
    <row r="149" spans="19:25" ht="22.5" customHeight="1">
      <c r="S149" s="85">
        <v>124</v>
      </c>
      <c r="T149" s="379" t="s">
        <v>4710</v>
      </c>
      <c r="U149" s="402"/>
      <c r="V149" s="402"/>
      <c r="W149" s="380"/>
      <c r="X149" s="80" t="s">
        <v>4578</v>
      </c>
      <c r="Y149" s="80" t="s">
        <v>4446</v>
      </c>
    </row>
    <row r="150" spans="19:25" ht="22.5" customHeight="1">
      <c r="S150" s="85">
        <v>125</v>
      </c>
      <c r="T150" s="379" t="s">
        <v>4711</v>
      </c>
      <c r="U150" s="402"/>
      <c r="V150" s="402"/>
      <c r="W150" s="380"/>
      <c r="X150" s="80" t="s">
        <v>4579</v>
      </c>
      <c r="Y150" s="80" t="s">
        <v>4447</v>
      </c>
    </row>
    <row r="151" spans="19:25" ht="22.5" customHeight="1">
      <c r="S151" s="85">
        <v>126</v>
      </c>
      <c r="T151" s="379" t="s">
        <v>4712</v>
      </c>
      <c r="U151" s="402"/>
      <c r="V151" s="402"/>
      <c r="W151" s="380"/>
      <c r="X151" s="80" t="s">
        <v>4580</v>
      </c>
      <c r="Y151" s="80" t="s">
        <v>4448</v>
      </c>
    </row>
    <row r="152" spans="19:25" ht="22.5" customHeight="1">
      <c r="S152" s="85">
        <v>127</v>
      </c>
      <c r="T152" s="379" t="s">
        <v>4713</v>
      </c>
      <c r="U152" s="402"/>
      <c r="V152" s="402"/>
      <c r="W152" s="380"/>
      <c r="X152" s="80" t="s">
        <v>4581</v>
      </c>
      <c r="Y152" s="80" t="s">
        <v>4449</v>
      </c>
    </row>
    <row r="153" spans="19:25" ht="22.5" customHeight="1">
      <c r="S153" s="85">
        <v>128</v>
      </c>
      <c r="T153" s="379" t="s">
        <v>4714</v>
      </c>
      <c r="U153" s="402"/>
      <c r="V153" s="402"/>
      <c r="W153" s="380"/>
      <c r="X153" s="80" t="s">
        <v>4582</v>
      </c>
      <c r="Y153" s="80" t="s">
        <v>4450</v>
      </c>
    </row>
    <row r="154" spans="19:25" ht="22.5" customHeight="1">
      <c r="S154" s="85">
        <v>129</v>
      </c>
      <c r="T154" s="379" t="s">
        <v>4715</v>
      </c>
      <c r="U154" s="402"/>
      <c r="V154" s="402"/>
      <c r="W154" s="380"/>
      <c r="X154" s="80" t="s">
        <v>4583</v>
      </c>
      <c r="Y154" s="80" t="s">
        <v>4451</v>
      </c>
    </row>
    <row r="155" spans="19:25" ht="22.5" customHeight="1">
      <c r="S155" s="85">
        <v>130</v>
      </c>
      <c r="T155" s="379" t="s">
        <v>4716</v>
      </c>
      <c r="U155" s="402"/>
      <c r="V155" s="402"/>
      <c r="W155" s="380"/>
      <c r="X155" s="80" t="s">
        <v>4584</v>
      </c>
      <c r="Y155" s="80" t="s">
        <v>4452</v>
      </c>
    </row>
    <row r="156" spans="19:25" ht="22.5" customHeight="1">
      <c r="S156" s="85">
        <v>131</v>
      </c>
      <c r="T156" s="379" t="s">
        <v>4717</v>
      </c>
      <c r="U156" s="402"/>
      <c r="V156" s="402"/>
      <c r="W156" s="380"/>
      <c r="X156" s="80" t="s">
        <v>4585</v>
      </c>
      <c r="Y156" s="80" t="s">
        <v>4453</v>
      </c>
    </row>
    <row r="157" spans="19:25" ht="22.5" customHeight="1">
      <c r="S157" s="85">
        <v>132</v>
      </c>
      <c r="T157" s="379" t="s">
        <v>4718</v>
      </c>
      <c r="U157" s="402"/>
      <c r="V157" s="402"/>
      <c r="W157" s="380"/>
      <c r="X157" s="80" t="s">
        <v>4586</v>
      </c>
      <c r="Y157" s="80" t="s">
        <v>4454</v>
      </c>
    </row>
    <row r="158" spans="19:25" ht="22.5" customHeight="1">
      <c r="S158" s="85">
        <v>133</v>
      </c>
      <c r="T158" s="379" t="s">
        <v>4719</v>
      </c>
      <c r="U158" s="402"/>
      <c r="V158" s="402"/>
      <c r="W158" s="380"/>
      <c r="X158" s="80" t="s">
        <v>4587</v>
      </c>
      <c r="Y158" s="80" t="s">
        <v>4455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3120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2243</v>
      </c>
      <c r="E13" s="380"/>
      <c r="F13" s="80" t="s">
        <v>2531</v>
      </c>
      <c r="G13" s="80" t="s">
        <v>2532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2533</v>
      </c>
      <c r="E14" s="380"/>
      <c r="F14" s="80" t="s">
        <v>2534</v>
      </c>
      <c r="G14" s="80" t="s">
        <v>2535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2536</v>
      </c>
      <c r="E16" s="380"/>
      <c r="F16" s="80" t="s">
        <v>2537</v>
      </c>
      <c r="G16" s="80" t="s">
        <v>2538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2539</v>
      </c>
      <c r="E17" s="380"/>
      <c r="F17" s="80" t="s">
        <v>2540</v>
      </c>
      <c r="G17" s="80" t="s">
        <v>2541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259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260</v>
      </c>
      <c r="E21" s="348"/>
      <c r="F21" s="348"/>
      <c r="G21" s="349"/>
      <c r="H21" s="347" t="s">
        <v>261</v>
      </c>
      <c r="I21" s="348"/>
      <c r="J21" s="348"/>
      <c r="K21" s="349"/>
      <c r="L21" s="347" t="s">
        <v>262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263</v>
      </c>
      <c r="E22" s="348"/>
      <c r="F22" s="348"/>
      <c r="G22" s="349"/>
      <c r="H22" s="347" t="s">
        <v>264</v>
      </c>
      <c r="I22" s="348"/>
      <c r="J22" s="348"/>
      <c r="K22" s="349"/>
      <c r="L22" s="347" t="s">
        <v>265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N20</v>
      </c>
      <c r="D26" s="382"/>
      <c r="E26" s="382"/>
      <c r="F26" s="383"/>
      <c r="G26" s="86" t="str">
        <f aca="true" t="shared" si="1" ref="G26:G40">IF($B26="","",VLOOKUP($B26,$S$24:$Z$67,6))</f>
        <v>N153</v>
      </c>
      <c r="H26" s="86" t="str">
        <f aca="true" t="shared" si="2" ref="H26:H40">IF($B26="","",VLOOKUP($B26,$S$24:$Z$67,7))</f>
        <v>N286</v>
      </c>
      <c r="J26" s="81">
        <v>16</v>
      </c>
      <c r="K26" s="381" t="str">
        <f aca="true" t="shared" si="3" ref="K26:K40">IF(J26="","",VLOOKUP($J26,$S$24:$Z$67,2))</f>
        <v>N35</v>
      </c>
      <c r="L26" s="382"/>
      <c r="M26" s="382"/>
      <c r="N26" s="383"/>
      <c r="O26" s="86" t="str">
        <f aca="true" t="shared" si="4" ref="O26:O40">IF($J26="","",VLOOKUP($J26,$S$24:$Z$67,6))</f>
        <v>N168</v>
      </c>
      <c r="P26" s="381" t="str">
        <f aca="true" t="shared" si="5" ref="P26:P40">IF($J26="","",VLOOKUP($J26,$S$24:$Z$67,7))</f>
        <v>N301</v>
      </c>
      <c r="Q26" s="383" t="str">
        <f aca="true" t="shared" si="6" ref="Q26:Q40">IF($J26="","",VLOOKUP($J26,$S$24:$Z$67,6))</f>
        <v>N168</v>
      </c>
      <c r="S26" s="85">
        <v>1</v>
      </c>
      <c r="T26" s="379" t="s">
        <v>4720</v>
      </c>
      <c r="U26" s="402"/>
      <c r="V26" s="402"/>
      <c r="W26" s="380"/>
      <c r="X26" s="80" t="s">
        <v>4721</v>
      </c>
      <c r="Y26" s="80" t="s">
        <v>4722</v>
      </c>
    </row>
    <row r="27" spans="2:25" ht="22.5" customHeight="1">
      <c r="B27" s="81">
        <v>2</v>
      </c>
      <c r="C27" s="381" t="str">
        <f t="shared" si="0"/>
        <v>N21</v>
      </c>
      <c r="D27" s="382"/>
      <c r="E27" s="382"/>
      <c r="F27" s="383"/>
      <c r="G27" s="86" t="str">
        <f t="shared" si="1"/>
        <v>N154</v>
      </c>
      <c r="H27" s="86" t="str">
        <f t="shared" si="2"/>
        <v>N287</v>
      </c>
      <c r="J27" s="81">
        <v>17</v>
      </c>
      <c r="K27" s="381" t="str">
        <f t="shared" si="3"/>
        <v>N36</v>
      </c>
      <c r="L27" s="382"/>
      <c r="M27" s="382"/>
      <c r="N27" s="383"/>
      <c r="O27" s="86" t="str">
        <f t="shared" si="4"/>
        <v>N169</v>
      </c>
      <c r="P27" s="381" t="str">
        <f t="shared" si="5"/>
        <v>N302</v>
      </c>
      <c r="Q27" s="383" t="str">
        <f t="shared" si="6"/>
        <v>N169</v>
      </c>
      <c r="S27" s="85">
        <v>2</v>
      </c>
      <c r="T27" s="379" t="s">
        <v>4987</v>
      </c>
      <c r="U27" s="402"/>
      <c r="V27" s="402"/>
      <c r="W27" s="380"/>
      <c r="X27" s="80" t="s">
        <v>4855</v>
      </c>
      <c r="Y27" s="80" t="s">
        <v>4723</v>
      </c>
    </row>
    <row r="28" spans="2:25" ht="22.5" customHeight="1">
      <c r="B28" s="81">
        <v>3</v>
      </c>
      <c r="C28" s="381" t="str">
        <f t="shared" si="0"/>
        <v>N22</v>
      </c>
      <c r="D28" s="382"/>
      <c r="E28" s="382"/>
      <c r="F28" s="383"/>
      <c r="G28" s="86" t="str">
        <f t="shared" si="1"/>
        <v>N155</v>
      </c>
      <c r="H28" s="86" t="str">
        <f t="shared" si="2"/>
        <v>N288</v>
      </c>
      <c r="J28" s="81">
        <v>18</v>
      </c>
      <c r="K28" s="381" t="str">
        <f t="shared" si="3"/>
        <v>N37</v>
      </c>
      <c r="L28" s="382"/>
      <c r="M28" s="382"/>
      <c r="N28" s="383"/>
      <c r="O28" s="86" t="str">
        <f t="shared" si="4"/>
        <v>N170</v>
      </c>
      <c r="P28" s="381" t="str">
        <f t="shared" si="5"/>
        <v>N303</v>
      </c>
      <c r="Q28" s="383" t="str">
        <f t="shared" si="6"/>
        <v>N170</v>
      </c>
      <c r="S28" s="85">
        <v>3</v>
      </c>
      <c r="T28" s="379" t="s">
        <v>4988</v>
      </c>
      <c r="U28" s="402"/>
      <c r="V28" s="402"/>
      <c r="W28" s="380"/>
      <c r="X28" s="80" t="s">
        <v>4856</v>
      </c>
      <c r="Y28" s="80" t="s">
        <v>4724</v>
      </c>
    </row>
    <row r="29" spans="2:25" ht="22.5" customHeight="1">
      <c r="B29" s="81">
        <v>4</v>
      </c>
      <c r="C29" s="381" t="str">
        <f t="shared" si="0"/>
        <v>N23</v>
      </c>
      <c r="D29" s="382"/>
      <c r="E29" s="382"/>
      <c r="F29" s="383"/>
      <c r="G29" s="86" t="str">
        <f t="shared" si="1"/>
        <v>N156</v>
      </c>
      <c r="H29" s="86" t="str">
        <f t="shared" si="2"/>
        <v>N289</v>
      </c>
      <c r="J29" s="81">
        <v>19</v>
      </c>
      <c r="K29" s="381" t="str">
        <f t="shared" si="3"/>
        <v>N38</v>
      </c>
      <c r="L29" s="382"/>
      <c r="M29" s="382"/>
      <c r="N29" s="383"/>
      <c r="O29" s="86" t="str">
        <f t="shared" si="4"/>
        <v>N171</v>
      </c>
      <c r="P29" s="381" t="str">
        <f t="shared" si="5"/>
        <v>N304</v>
      </c>
      <c r="Q29" s="383" t="str">
        <f t="shared" si="6"/>
        <v>N171</v>
      </c>
      <c r="S29" s="85">
        <v>4</v>
      </c>
      <c r="T29" s="379" t="s">
        <v>4989</v>
      </c>
      <c r="U29" s="402"/>
      <c r="V29" s="402"/>
      <c r="W29" s="380"/>
      <c r="X29" s="80" t="s">
        <v>4857</v>
      </c>
      <c r="Y29" s="80" t="s">
        <v>4725</v>
      </c>
    </row>
    <row r="30" spans="2:25" ht="22.5" customHeight="1">
      <c r="B30" s="81">
        <v>5</v>
      </c>
      <c r="C30" s="381" t="str">
        <f t="shared" si="0"/>
        <v>N24</v>
      </c>
      <c r="D30" s="382"/>
      <c r="E30" s="382"/>
      <c r="F30" s="383"/>
      <c r="G30" s="86" t="str">
        <f t="shared" si="1"/>
        <v>N157</v>
      </c>
      <c r="H30" s="86" t="str">
        <f t="shared" si="2"/>
        <v>N290</v>
      </c>
      <c r="J30" s="81">
        <v>20</v>
      </c>
      <c r="K30" s="381" t="str">
        <f t="shared" si="3"/>
        <v>N39</v>
      </c>
      <c r="L30" s="382"/>
      <c r="M30" s="382"/>
      <c r="N30" s="383"/>
      <c r="O30" s="86" t="str">
        <f t="shared" si="4"/>
        <v>N172</v>
      </c>
      <c r="P30" s="381" t="str">
        <f t="shared" si="5"/>
        <v>N305</v>
      </c>
      <c r="Q30" s="383" t="str">
        <f t="shared" si="6"/>
        <v>N172</v>
      </c>
      <c r="S30" s="85">
        <v>5</v>
      </c>
      <c r="T30" s="379" t="s">
        <v>4990</v>
      </c>
      <c r="U30" s="402"/>
      <c r="V30" s="402"/>
      <c r="W30" s="380"/>
      <c r="X30" s="80" t="s">
        <v>4858</v>
      </c>
      <c r="Y30" s="80" t="s">
        <v>4726</v>
      </c>
    </row>
    <row r="31" spans="2:25" ht="22.5" customHeight="1">
      <c r="B31" s="81">
        <v>6</v>
      </c>
      <c r="C31" s="381" t="str">
        <f t="shared" si="0"/>
        <v>N25</v>
      </c>
      <c r="D31" s="382"/>
      <c r="E31" s="382"/>
      <c r="F31" s="383"/>
      <c r="G31" s="86" t="str">
        <f t="shared" si="1"/>
        <v>N158</v>
      </c>
      <c r="H31" s="86" t="str">
        <f t="shared" si="2"/>
        <v>N291</v>
      </c>
      <c r="J31" s="81">
        <v>21</v>
      </c>
      <c r="K31" s="381" t="str">
        <f t="shared" si="3"/>
        <v>N40</v>
      </c>
      <c r="L31" s="382"/>
      <c r="M31" s="382"/>
      <c r="N31" s="383"/>
      <c r="O31" s="86" t="str">
        <f t="shared" si="4"/>
        <v>N173</v>
      </c>
      <c r="P31" s="381" t="str">
        <f t="shared" si="5"/>
        <v>N306</v>
      </c>
      <c r="Q31" s="383" t="str">
        <f t="shared" si="6"/>
        <v>N173</v>
      </c>
      <c r="S31" s="85">
        <v>6</v>
      </c>
      <c r="T31" s="379" t="s">
        <v>4991</v>
      </c>
      <c r="U31" s="402"/>
      <c r="V31" s="402"/>
      <c r="W31" s="380"/>
      <c r="X31" s="80" t="s">
        <v>4859</v>
      </c>
      <c r="Y31" s="80" t="s">
        <v>4727</v>
      </c>
    </row>
    <row r="32" spans="2:25" ht="22.5" customHeight="1">
      <c r="B32" s="81">
        <v>7</v>
      </c>
      <c r="C32" s="381" t="str">
        <f t="shared" si="0"/>
        <v>N26</v>
      </c>
      <c r="D32" s="382"/>
      <c r="E32" s="382"/>
      <c r="F32" s="383"/>
      <c r="G32" s="86" t="str">
        <f t="shared" si="1"/>
        <v>N159</v>
      </c>
      <c r="H32" s="86" t="str">
        <f t="shared" si="2"/>
        <v>N292</v>
      </c>
      <c r="J32" s="81">
        <v>22</v>
      </c>
      <c r="K32" s="381" t="str">
        <f t="shared" si="3"/>
        <v>N41</v>
      </c>
      <c r="L32" s="382"/>
      <c r="M32" s="382"/>
      <c r="N32" s="383"/>
      <c r="O32" s="86" t="str">
        <f t="shared" si="4"/>
        <v>N174</v>
      </c>
      <c r="P32" s="381" t="str">
        <f t="shared" si="5"/>
        <v>N307</v>
      </c>
      <c r="Q32" s="383" t="str">
        <f t="shared" si="6"/>
        <v>N174</v>
      </c>
      <c r="S32" s="85">
        <v>7</v>
      </c>
      <c r="T32" s="379" t="s">
        <v>4992</v>
      </c>
      <c r="U32" s="402"/>
      <c r="V32" s="402"/>
      <c r="W32" s="380"/>
      <c r="X32" s="80" t="s">
        <v>4860</v>
      </c>
      <c r="Y32" s="80" t="s">
        <v>4728</v>
      </c>
    </row>
    <row r="33" spans="2:25" ht="22.5" customHeight="1">
      <c r="B33" s="81">
        <v>8</v>
      </c>
      <c r="C33" s="381" t="str">
        <f t="shared" si="0"/>
        <v>N27</v>
      </c>
      <c r="D33" s="382"/>
      <c r="E33" s="382"/>
      <c r="F33" s="383"/>
      <c r="G33" s="86" t="str">
        <f t="shared" si="1"/>
        <v>N160</v>
      </c>
      <c r="H33" s="86" t="str">
        <f t="shared" si="2"/>
        <v>N293</v>
      </c>
      <c r="J33" s="81">
        <v>23</v>
      </c>
      <c r="K33" s="381" t="str">
        <f t="shared" si="3"/>
        <v>N42</v>
      </c>
      <c r="L33" s="382"/>
      <c r="M33" s="382"/>
      <c r="N33" s="383"/>
      <c r="O33" s="86" t="str">
        <f t="shared" si="4"/>
        <v>N175</v>
      </c>
      <c r="P33" s="381" t="str">
        <f t="shared" si="5"/>
        <v>N308</v>
      </c>
      <c r="Q33" s="383" t="str">
        <f t="shared" si="6"/>
        <v>N175</v>
      </c>
      <c r="S33" s="85">
        <v>8</v>
      </c>
      <c r="T33" s="379" t="s">
        <v>4993</v>
      </c>
      <c r="U33" s="402"/>
      <c r="V33" s="402"/>
      <c r="W33" s="380"/>
      <c r="X33" s="80" t="s">
        <v>4861</v>
      </c>
      <c r="Y33" s="80" t="s">
        <v>4729</v>
      </c>
    </row>
    <row r="34" spans="2:25" ht="22.5" customHeight="1">
      <c r="B34" s="81">
        <v>9</v>
      </c>
      <c r="C34" s="381" t="str">
        <f t="shared" si="0"/>
        <v>N28</v>
      </c>
      <c r="D34" s="382"/>
      <c r="E34" s="382"/>
      <c r="F34" s="383"/>
      <c r="G34" s="86" t="str">
        <f t="shared" si="1"/>
        <v>N161</v>
      </c>
      <c r="H34" s="86" t="str">
        <f t="shared" si="2"/>
        <v>N294</v>
      </c>
      <c r="J34" s="81">
        <v>24</v>
      </c>
      <c r="K34" s="381" t="str">
        <f t="shared" si="3"/>
        <v>N43</v>
      </c>
      <c r="L34" s="382"/>
      <c r="M34" s="382"/>
      <c r="N34" s="383"/>
      <c r="O34" s="86" t="str">
        <f t="shared" si="4"/>
        <v>N176</v>
      </c>
      <c r="P34" s="381" t="str">
        <f t="shared" si="5"/>
        <v>N309</v>
      </c>
      <c r="Q34" s="383" t="str">
        <f t="shared" si="6"/>
        <v>N176</v>
      </c>
      <c r="S34" s="85">
        <v>9</v>
      </c>
      <c r="T34" s="379" t="s">
        <v>4994</v>
      </c>
      <c r="U34" s="402"/>
      <c r="V34" s="402"/>
      <c r="W34" s="380"/>
      <c r="X34" s="80" t="s">
        <v>4862</v>
      </c>
      <c r="Y34" s="80" t="s">
        <v>4730</v>
      </c>
    </row>
    <row r="35" spans="2:25" ht="22.5" customHeight="1">
      <c r="B35" s="81">
        <v>10</v>
      </c>
      <c r="C35" s="381" t="str">
        <f t="shared" si="0"/>
        <v>N29</v>
      </c>
      <c r="D35" s="382"/>
      <c r="E35" s="382"/>
      <c r="F35" s="383"/>
      <c r="G35" s="86" t="str">
        <f t="shared" si="1"/>
        <v>N162</v>
      </c>
      <c r="H35" s="86" t="str">
        <f t="shared" si="2"/>
        <v>N295</v>
      </c>
      <c r="J35" s="81">
        <v>25</v>
      </c>
      <c r="K35" s="381" t="str">
        <f t="shared" si="3"/>
        <v>N44</v>
      </c>
      <c r="L35" s="382"/>
      <c r="M35" s="382"/>
      <c r="N35" s="383"/>
      <c r="O35" s="86" t="str">
        <f t="shared" si="4"/>
        <v>N177</v>
      </c>
      <c r="P35" s="381" t="str">
        <f t="shared" si="5"/>
        <v>N310</v>
      </c>
      <c r="Q35" s="383" t="str">
        <f t="shared" si="6"/>
        <v>N177</v>
      </c>
      <c r="S35" s="85">
        <v>10</v>
      </c>
      <c r="T35" s="379" t="s">
        <v>4995</v>
      </c>
      <c r="U35" s="402"/>
      <c r="V35" s="402"/>
      <c r="W35" s="380"/>
      <c r="X35" s="80" t="s">
        <v>4863</v>
      </c>
      <c r="Y35" s="80" t="s">
        <v>4731</v>
      </c>
    </row>
    <row r="36" spans="2:25" ht="22.5" customHeight="1">
      <c r="B36" s="81">
        <v>11</v>
      </c>
      <c r="C36" s="381" t="str">
        <f t="shared" si="0"/>
        <v>N30</v>
      </c>
      <c r="D36" s="382"/>
      <c r="E36" s="382"/>
      <c r="F36" s="383"/>
      <c r="G36" s="86" t="str">
        <f t="shared" si="1"/>
        <v>N163</v>
      </c>
      <c r="H36" s="86" t="str">
        <f t="shared" si="2"/>
        <v>N296</v>
      </c>
      <c r="J36" s="81">
        <v>26</v>
      </c>
      <c r="K36" s="381" t="str">
        <f t="shared" si="3"/>
        <v>N45</v>
      </c>
      <c r="L36" s="382"/>
      <c r="M36" s="382"/>
      <c r="N36" s="383"/>
      <c r="O36" s="86" t="str">
        <f t="shared" si="4"/>
        <v>N178</v>
      </c>
      <c r="P36" s="381" t="str">
        <f t="shared" si="5"/>
        <v>N311</v>
      </c>
      <c r="Q36" s="383" t="str">
        <f t="shared" si="6"/>
        <v>N178</v>
      </c>
      <c r="S36" s="85">
        <v>11</v>
      </c>
      <c r="T36" s="379" t="s">
        <v>4996</v>
      </c>
      <c r="U36" s="402"/>
      <c r="V36" s="402"/>
      <c r="W36" s="380"/>
      <c r="X36" s="80" t="s">
        <v>4864</v>
      </c>
      <c r="Y36" s="80" t="s">
        <v>4732</v>
      </c>
    </row>
    <row r="37" spans="2:25" ht="22.5" customHeight="1">
      <c r="B37" s="81">
        <v>12</v>
      </c>
      <c r="C37" s="381" t="str">
        <f t="shared" si="0"/>
        <v>N31</v>
      </c>
      <c r="D37" s="382"/>
      <c r="E37" s="382"/>
      <c r="F37" s="383"/>
      <c r="G37" s="86" t="str">
        <f t="shared" si="1"/>
        <v>N164</v>
      </c>
      <c r="H37" s="86" t="str">
        <f t="shared" si="2"/>
        <v>N297</v>
      </c>
      <c r="J37" s="81">
        <v>27</v>
      </c>
      <c r="K37" s="381" t="str">
        <f t="shared" si="3"/>
        <v>N46</v>
      </c>
      <c r="L37" s="382"/>
      <c r="M37" s="382"/>
      <c r="N37" s="383"/>
      <c r="O37" s="86" t="str">
        <f t="shared" si="4"/>
        <v>N179</v>
      </c>
      <c r="P37" s="381" t="str">
        <f t="shared" si="5"/>
        <v>N312</v>
      </c>
      <c r="Q37" s="383" t="str">
        <f t="shared" si="6"/>
        <v>N179</v>
      </c>
      <c r="S37" s="85">
        <v>12</v>
      </c>
      <c r="T37" s="379" t="s">
        <v>4997</v>
      </c>
      <c r="U37" s="402"/>
      <c r="V37" s="402"/>
      <c r="W37" s="380"/>
      <c r="X37" s="80" t="s">
        <v>4865</v>
      </c>
      <c r="Y37" s="80" t="s">
        <v>4733</v>
      </c>
    </row>
    <row r="38" spans="2:25" ht="22.5" customHeight="1">
      <c r="B38" s="81">
        <v>13</v>
      </c>
      <c r="C38" s="381" t="str">
        <f t="shared" si="0"/>
        <v>N32</v>
      </c>
      <c r="D38" s="382"/>
      <c r="E38" s="382"/>
      <c r="F38" s="383"/>
      <c r="G38" s="86" t="str">
        <f t="shared" si="1"/>
        <v>N165</v>
      </c>
      <c r="H38" s="86" t="str">
        <f t="shared" si="2"/>
        <v>N298</v>
      </c>
      <c r="J38" s="81">
        <v>28</v>
      </c>
      <c r="K38" s="381" t="str">
        <f t="shared" si="3"/>
        <v>N47</v>
      </c>
      <c r="L38" s="382"/>
      <c r="M38" s="382"/>
      <c r="N38" s="383"/>
      <c r="O38" s="86" t="str">
        <f t="shared" si="4"/>
        <v>N180</v>
      </c>
      <c r="P38" s="381" t="str">
        <f t="shared" si="5"/>
        <v>N313</v>
      </c>
      <c r="Q38" s="383" t="str">
        <f t="shared" si="6"/>
        <v>N180</v>
      </c>
      <c r="S38" s="85">
        <v>13</v>
      </c>
      <c r="T38" s="379" t="s">
        <v>4998</v>
      </c>
      <c r="U38" s="402"/>
      <c r="V38" s="402"/>
      <c r="W38" s="380"/>
      <c r="X38" s="80" t="s">
        <v>4866</v>
      </c>
      <c r="Y38" s="80" t="s">
        <v>4734</v>
      </c>
    </row>
    <row r="39" spans="2:25" ht="22.5" customHeight="1">
      <c r="B39" s="81">
        <v>14</v>
      </c>
      <c r="C39" s="381" t="str">
        <f t="shared" si="0"/>
        <v>N33</v>
      </c>
      <c r="D39" s="382"/>
      <c r="E39" s="382"/>
      <c r="F39" s="383"/>
      <c r="G39" s="86" t="str">
        <f t="shared" si="1"/>
        <v>N166</v>
      </c>
      <c r="H39" s="86" t="str">
        <f t="shared" si="2"/>
        <v>N299</v>
      </c>
      <c r="J39" s="81">
        <v>29</v>
      </c>
      <c r="K39" s="381" t="str">
        <f t="shared" si="3"/>
        <v>N48</v>
      </c>
      <c r="L39" s="382"/>
      <c r="M39" s="382"/>
      <c r="N39" s="383"/>
      <c r="O39" s="86" t="str">
        <f t="shared" si="4"/>
        <v>N181</v>
      </c>
      <c r="P39" s="381" t="str">
        <f t="shared" si="5"/>
        <v>N314</v>
      </c>
      <c r="Q39" s="383" t="str">
        <f t="shared" si="6"/>
        <v>N181</v>
      </c>
      <c r="S39" s="85">
        <v>14</v>
      </c>
      <c r="T39" s="379" t="s">
        <v>4999</v>
      </c>
      <c r="U39" s="402"/>
      <c r="V39" s="402"/>
      <c r="W39" s="380"/>
      <c r="X39" s="80" t="s">
        <v>4867</v>
      </c>
      <c r="Y39" s="80" t="s">
        <v>4735</v>
      </c>
    </row>
    <row r="40" spans="2:25" ht="22.5" customHeight="1">
      <c r="B40" s="81">
        <v>15</v>
      </c>
      <c r="C40" s="381" t="str">
        <f t="shared" si="0"/>
        <v>N34</v>
      </c>
      <c r="D40" s="382"/>
      <c r="E40" s="382"/>
      <c r="F40" s="383"/>
      <c r="G40" s="86" t="str">
        <f t="shared" si="1"/>
        <v>N167</v>
      </c>
      <c r="H40" s="86" t="str">
        <f t="shared" si="2"/>
        <v>N300</v>
      </c>
      <c r="J40" s="81">
        <v>30</v>
      </c>
      <c r="K40" s="381" t="str">
        <f t="shared" si="3"/>
        <v>N49</v>
      </c>
      <c r="L40" s="382"/>
      <c r="M40" s="382"/>
      <c r="N40" s="383"/>
      <c r="O40" s="86" t="str">
        <f t="shared" si="4"/>
        <v>N182</v>
      </c>
      <c r="P40" s="381" t="str">
        <f t="shared" si="5"/>
        <v>N315</v>
      </c>
      <c r="Q40" s="383" t="str">
        <f t="shared" si="6"/>
        <v>N182</v>
      </c>
      <c r="S40" s="85">
        <v>15</v>
      </c>
      <c r="T40" s="379" t="s">
        <v>5000</v>
      </c>
      <c r="U40" s="402"/>
      <c r="V40" s="402"/>
      <c r="W40" s="380"/>
      <c r="X40" s="80" t="s">
        <v>4868</v>
      </c>
      <c r="Y40" s="80" t="s">
        <v>4736</v>
      </c>
    </row>
    <row r="41" spans="19:25" ht="22.5" customHeight="1">
      <c r="S41" s="85">
        <v>16</v>
      </c>
      <c r="T41" s="379" t="s">
        <v>5001</v>
      </c>
      <c r="U41" s="402"/>
      <c r="V41" s="402"/>
      <c r="W41" s="380"/>
      <c r="X41" s="80" t="s">
        <v>4869</v>
      </c>
      <c r="Y41" s="80" t="s">
        <v>4737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5002</v>
      </c>
      <c r="U42" s="402"/>
      <c r="V42" s="402"/>
      <c r="W42" s="380"/>
      <c r="X42" s="80" t="s">
        <v>4870</v>
      </c>
      <c r="Y42" s="80" t="s">
        <v>4738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5003</v>
      </c>
      <c r="U43" s="402"/>
      <c r="V43" s="402"/>
      <c r="W43" s="380"/>
      <c r="X43" s="80" t="s">
        <v>4871</v>
      </c>
      <c r="Y43" s="80" t="s">
        <v>4739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5004</v>
      </c>
      <c r="U44" s="402"/>
      <c r="V44" s="402"/>
      <c r="W44" s="380"/>
      <c r="X44" s="80" t="s">
        <v>4872</v>
      </c>
      <c r="Y44" s="80" t="s">
        <v>4740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5005</v>
      </c>
      <c r="U45" s="402"/>
      <c r="V45" s="402"/>
      <c r="W45" s="380"/>
      <c r="X45" s="80" t="s">
        <v>4873</v>
      </c>
      <c r="Y45" s="80" t="s">
        <v>4741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5006</v>
      </c>
      <c r="U46" s="402"/>
      <c r="V46" s="402"/>
      <c r="W46" s="380"/>
      <c r="X46" s="80" t="s">
        <v>4874</v>
      </c>
      <c r="Y46" s="80" t="s">
        <v>4742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5007</v>
      </c>
      <c r="U47" s="402"/>
      <c r="V47" s="402"/>
      <c r="W47" s="380"/>
      <c r="X47" s="80" t="s">
        <v>4875</v>
      </c>
      <c r="Y47" s="80" t="s">
        <v>4743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5008</v>
      </c>
      <c r="U48" s="402"/>
      <c r="V48" s="402"/>
      <c r="W48" s="380"/>
      <c r="X48" s="80" t="s">
        <v>4876</v>
      </c>
      <c r="Y48" s="80" t="s">
        <v>4744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5009</v>
      </c>
      <c r="U49" s="402"/>
      <c r="V49" s="402"/>
      <c r="W49" s="380"/>
      <c r="X49" s="80" t="s">
        <v>4877</v>
      </c>
      <c r="Y49" s="80" t="s">
        <v>4745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5010</v>
      </c>
      <c r="U50" s="402"/>
      <c r="V50" s="402"/>
      <c r="W50" s="380"/>
      <c r="X50" s="80" t="s">
        <v>4878</v>
      </c>
      <c r="Y50" s="80" t="s">
        <v>4746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5011</v>
      </c>
      <c r="U51" s="402"/>
      <c r="V51" s="402"/>
      <c r="W51" s="380"/>
      <c r="X51" s="80" t="s">
        <v>4879</v>
      </c>
      <c r="Y51" s="80" t="s">
        <v>4747</v>
      </c>
    </row>
    <row r="52" spans="19:25" ht="22.5" customHeight="1">
      <c r="S52" s="85">
        <v>27</v>
      </c>
      <c r="T52" s="379" t="s">
        <v>5012</v>
      </c>
      <c r="U52" s="402"/>
      <c r="V52" s="402"/>
      <c r="W52" s="380"/>
      <c r="X52" s="80" t="s">
        <v>4880</v>
      </c>
      <c r="Y52" s="80" t="s">
        <v>4748</v>
      </c>
    </row>
    <row r="53" spans="19:25" ht="22.5" customHeight="1">
      <c r="S53" s="85">
        <v>28</v>
      </c>
      <c r="T53" s="379" t="s">
        <v>5013</v>
      </c>
      <c r="U53" s="402"/>
      <c r="V53" s="402"/>
      <c r="W53" s="380"/>
      <c r="X53" s="80" t="s">
        <v>4881</v>
      </c>
      <c r="Y53" s="80" t="s">
        <v>4749</v>
      </c>
    </row>
    <row r="54" spans="19:25" ht="22.5" customHeight="1">
      <c r="S54" s="85">
        <v>29</v>
      </c>
      <c r="T54" s="379" t="s">
        <v>5014</v>
      </c>
      <c r="U54" s="402"/>
      <c r="V54" s="402"/>
      <c r="W54" s="380"/>
      <c r="X54" s="80" t="s">
        <v>4882</v>
      </c>
      <c r="Y54" s="80" t="s">
        <v>4750</v>
      </c>
    </row>
    <row r="55" spans="19:25" ht="22.5" customHeight="1">
      <c r="S55" s="85">
        <v>30</v>
      </c>
      <c r="T55" s="379" t="s">
        <v>5015</v>
      </c>
      <c r="U55" s="402"/>
      <c r="V55" s="402"/>
      <c r="W55" s="380"/>
      <c r="X55" s="80" t="s">
        <v>4883</v>
      </c>
      <c r="Y55" s="80" t="s">
        <v>4751</v>
      </c>
    </row>
    <row r="56" spans="4:25" ht="22.5" customHeight="1">
      <c r="D56" s="11"/>
      <c r="E56" s="11"/>
      <c r="F56" s="11"/>
      <c r="S56" s="85">
        <v>31</v>
      </c>
      <c r="T56" s="379" t="s">
        <v>5016</v>
      </c>
      <c r="U56" s="402"/>
      <c r="V56" s="402"/>
      <c r="W56" s="380"/>
      <c r="X56" s="80" t="s">
        <v>4884</v>
      </c>
      <c r="Y56" s="80" t="s">
        <v>4752</v>
      </c>
    </row>
    <row r="57" spans="4:25" ht="22.5" customHeight="1">
      <c r="D57" s="11"/>
      <c r="E57" s="11"/>
      <c r="F57" s="11"/>
      <c r="S57" s="85">
        <v>32</v>
      </c>
      <c r="T57" s="379" t="s">
        <v>5017</v>
      </c>
      <c r="U57" s="402"/>
      <c r="V57" s="402"/>
      <c r="W57" s="380"/>
      <c r="X57" s="80" t="s">
        <v>4885</v>
      </c>
      <c r="Y57" s="80" t="s">
        <v>4753</v>
      </c>
    </row>
    <row r="58" spans="19:25" ht="22.5" customHeight="1">
      <c r="S58" s="85">
        <v>33</v>
      </c>
      <c r="T58" s="379" t="s">
        <v>5018</v>
      </c>
      <c r="U58" s="402"/>
      <c r="V58" s="402"/>
      <c r="W58" s="380"/>
      <c r="X58" s="80" t="s">
        <v>4886</v>
      </c>
      <c r="Y58" s="80" t="s">
        <v>4754</v>
      </c>
    </row>
    <row r="59" spans="19:25" ht="22.5" customHeight="1">
      <c r="S59" s="85">
        <v>34</v>
      </c>
      <c r="T59" s="379" t="s">
        <v>5019</v>
      </c>
      <c r="U59" s="402"/>
      <c r="V59" s="402"/>
      <c r="W59" s="380"/>
      <c r="X59" s="80" t="s">
        <v>4887</v>
      </c>
      <c r="Y59" s="80" t="s">
        <v>4755</v>
      </c>
    </row>
    <row r="60" spans="19:25" ht="22.5" customHeight="1">
      <c r="S60" s="85">
        <v>35</v>
      </c>
      <c r="T60" s="379" t="s">
        <v>5020</v>
      </c>
      <c r="U60" s="402"/>
      <c r="V60" s="402"/>
      <c r="W60" s="380"/>
      <c r="X60" s="80" t="s">
        <v>4888</v>
      </c>
      <c r="Y60" s="80" t="s">
        <v>4756</v>
      </c>
    </row>
    <row r="61" spans="19:25" ht="22.5" customHeight="1">
      <c r="S61" s="85">
        <v>36</v>
      </c>
      <c r="T61" s="379" t="s">
        <v>5021</v>
      </c>
      <c r="U61" s="402"/>
      <c r="V61" s="402"/>
      <c r="W61" s="380"/>
      <c r="X61" s="80" t="s">
        <v>4889</v>
      </c>
      <c r="Y61" s="80" t="s">
        <v>4757</v>
      </c>
    </row>
    <row r="62" spans="19:25" ht="22.5" customHeight="1">
      <c r="S62" s="85">
        <v>37</v>
      </c>
      <c r="T62" s="379" t="s">
        <v>5022</v>
      </c>
      <c r="U62" s="402"/>
      <c r="V62" s="402"/>
      <c r="W62" s="380"/>
      <c r="X62" s="80" t="s">
        <v>4890</v>
      </c>
      <c r="Y62" s="80" t="s">
        <v>4758</v>
      </c>
    </row>
    <row r="63" spans="19:25" ht="22.5" customHeight="1">
      <c r="S63" s="85">
        <v>38</v>
      </c>
      <c r="T63" s="379" t="s">
        <v>5023</v>
      </c>
      <c r="U63" s="402"/>
      <c r="V63" s="402"/>
      <c r="W63" s="380"/>
      <c r="X63" s="80" t="s">
        <v>4891</v>
      </c>
      <c r="Y63" s="80" t="s">
        <v>4759</v>
      </c>
    </row>
    <row r="64" spans="19:25" ht="22.5" customHeight="1">
      <c r="S64" s="85">
        <v>39</v>
      </c>
      <c r="T64" s="379" t="s">
        <v>5024</v>
      </c>
      <c r="U64" s="402"/>
      <c r="V64" s="402"/>
      <c r="W64" s="380"/>
      <c r="X64" s="80" t="s">
        <v>4892</v>
      </c>
      <c r="Y64" s="80" t="s">
        <v>4760</v>
      </c>
    </row>
    <row r="65" spans="19:25" ht="22.5" customHeight="1">
      <c r="S65" s="85">
        <v>40</v>
      </c>
      <c r="T65" s="379" t="s">
        <v>5025</v>
      </c>
      <c r="U65" s="402"/>
      <c r="V65" s="402"/>
      <c r="W65" s="380"/>
      <c r="X65" s="80" t="s">
        <v>4893</v>
      </c>
      <c r="Y65" s="80" t="s">
        <v>4761</v>
      </c>
    </row>
    <row r="66" spans="19:25" ht="22.5" customHeight="1">
      <c r="S66" s="85">
        <v>41</v>
      </c>
      <c r="T66" s="379" t="s">
        <v>5026</v>
      </c>
      <c r="U66" s="402"/>
      <c r="V66" s="402"/>
      <c r="W66" s="380"/>
      <c r="X66" s="80" t="s">
        <v>4894</v>
      </c>
      <c r="Y66" s="80" t="s">
        <v>4762</v>
      </c>
    </row>
    <row r="67" spans="19:25" ht="22.5" customHeight="1">
      <c r="S67" s="85">
        <v>42</v>
      </c>
      <c r="T67" s="379" t="s">
        <v>5027</v>
      </c>
      <c r="U67" s="402"/>
      <c r="V67" s="402"/>
      <c r="W67" s="380"/>
      <c r="X67" s="80" t="s">
        <v>4895</v>
      </c>
      <c r="Y67" s="80" t="s">
        <v>4763</v>
      </c>
    </row>
    <row r="68" spans="19:25" ht="22.5" customHeight="1">
      <c r="S68" s="85">
        <v>43</v>
      </c>
      <c r="T68" s="379" t="s">
        <v>5028</v>
      </c>
      <c r="U68" s="402"/>
      <c r="V68" s="402"/>
      <c r="W68" s="380"/>
      <c r="X68" s="80" t="s">
        <v>4896</v>
      </c>
      <c r="Y68" s="80" t="s">
        <v>4764</v>
      </c>
    </row>
    <row r="69" spans="19:25" ht="22.5" customHeight="1">
      <c r="S69" s="85">
        <v>44</v>
      </c>
      <c r="T69" s="379" t="s">
        <v>5029</v>
      </c>
      <c r="U69" s="402"/>
      <c r="V69" s="402"/>
      <c r="W69" s="380"/>
      <c r="X69" s="80" t="s">
        <v>4897</v>
      </c>
      <c r="Y69" s="80" t="s">
        <v>4765</v>
      </c>
    </row>
    <row r="70" spans="19:25" ht="22.5" customHeight="1">
      <c r="S70" s="85">
        <v>45</v>
      </c>
      <c r="T70" s="379" t="s">
        <v>5030</v>
      </c>
      <c r="U70" s="402"/>
      <c r="V70" s="402"/>
      <c r="W70" s="380"/>
      <c r="X70" s="80" t="s">
        <v>4898</v>
      </c>
      <c r="Y70" s="80" t="s">
        <v>4766</v>
      </c>
    </row>
    <row r="71" spans="19:25" ht="22.5" customHeight="1">
      <c r="S71" s="85">
        <v>46</v>
      </c>
      <c r="T71" s="379" t="s">
        <v>5031</v>
      </c>
      <c r="U71" s="402"/>
      <c r="V71" s="402"/>
      <c r="W71" s="380"/>
      <c r="X71" s="80" t="s">
        <v>4899</v>
      </c>
      <c r="Y71" s="80" t="s">
        <v>4767</v>
      </c>
    </row>
    <row r="72" spans="19:25" ht="22.5" customHeight="1">
      <c r="S72" s="85">
        <v>47</v>
      </c>
      <c r="T72" s="379" t="s">
        <v>5032</v>
      </c>
      <c r="U72" s="402"/>
      <c r="V72" s="402"/>
      <c r="W72" s="380"/>
      <c r="X72" s="80" t="s">
        <v>4900</v>
      </c>
      <c r="Y72" s="80" t="s">
        <v>4768</v>
      </c>
    </row>
    <row r="73" spans="19:25" ht="22.5" customHeight="1">
      <c r="S73" s="85">
        <v>48</v>
      </c>
      <c r="T73" s="379" t="s">
        <v>5033</v>
      </c>
      <c r="U73" s="402"/>
      <c r="V73" s="402"/>
      <c r="W73" s="380"/>
      <c r="X73" s="80" t="s">
        <v>4901</v>
      </c>
      <c r="Y73" s="80" t="s">
        <v>4769</v>
      </c>
    </row>
    <row r="74" spans="19:25" ht="22.5" customHeight="1">
      <c r="S74" s="85">
        <v>49</v>
      </c>
      <c r="T74" s="379" t="s">
        <v>5034</v>
      </c>
      <c r="U74" s="402"/>
      <c r="V74" s="402"/>
      <c r="W74" s="380"/>
      <c r="X74" s="80" t="s">
        <v>4902</v>
      </c>
      <c r="Y74" s="80" t="s">
        <v>4770</v>
      </c>
    </row>
    <row r="75" spans="19:25" ht="22.5" customHeight="1">
      <c r="S75" s="85">
        <v>50</v>
      </c>
      <c r="T75" s="379" t="s">
        <v>5035</v>
      </c>
      <c r="U75" s="402"/>
      <c r="V75" s="402"/>
      <c r="W75" s="380"/>
      <c r="X75" s="80" t="s">
        <v>4903</v>
      </c>
      <c r="Y75" s="80" t="s">
        <v>4771</v>
      </c>
    </row>
    <row r="76" spans="19:25" ht="22.5" customHeight="1">
      <c r="S76" s="85">
        <v>51</v>
      </c>
      <c r="T76" s="379" t="s">
        <v>5036</v>
      </c>
      <c r="U76" s="402"/>
      <c r="V76" s="402"/>
      <c r="W76" s="380"/>
      <c r="X76" s="80" t="s">
        <v>4904</v>
      </c>
      <c r="Y76" s="80" t="s">
        <v>4772</v>
      </c>
    </row>
    <row r="77" spans="19:25" ht="22.5" customHeight="1">
      <c r="S77" s="85">
        <v>52</v>
      </c>
      <c r="T77" s="379" t="s">
        <v>5037</v>
      </c>
      <c r="U77" s="402"/>
      <c r="V77" s="402"/>
      <c r="W77" s="380"/>
      <c r="X77" s="80" t="s">
        <v>4905</v>
      </c>
      <c r="Y77" s="80" t="s">
        <v>4773</v>
      </c>
    </row>
    <row r="78" spans="19:25" ht="22.5" customHeight="1">
      <c r="S78" s="85">
        <v>53</v>
      </c>
      <c r="T78" s="379" t="s">
        <v>5038</v>
      </c>
      <c r="U78" s="402"/>
      <c r="V78" s="402"/>
      <c r="W78" s="380"/>
      <c r="X78" s="80" t="s">
        <v>4906</v>
      </c>
      <c r="Y78" s="80" t="s">
        <v>4774</v>
      </c>
    </row>
    <row r="79" spans="19:25" ht="22.5" customHeight="1">
      <c r="S79" s="85">
        <v>54</v>
      </c>
      <c r="T79" s="379" t="s">
        <v>5039</v>
      </c>
      <c r="U79" s="402"/>
      <c r="V79" s="402"/>
      <c r="W79" s="380"/>
      <c r="X79" s="80" t="s">
        <v>4907</v>
      </c>
      <c r="Y79" s="80" t="s">
        <v>4775</v>
      </c>
    </row>
    <row r="80" spans="19:25" ht="22.5" customHeight="1">
      <c r="S80" s="85">
        <v>55</v>
      </c>
      <c r="T80" s="379" t="s">
        <v>5040</v>
      </c>
      <c r="U80" s="402"/>
      <c r="V80" s="402"/>
      <c r="W80" s="380"/>
      <c r="X80" s="80" t="s">
        <v>4908</v>
      </c>
      <c r="Y80" s="80" t="s">
        <v>4776</v>
      </c>
    </row>
    <row r="81" spans="19:25" ht="22.5" customHeight="1">
      <c r="S81" s="85">
        <v>56</v>
      </c>
      <c r="T81" s="379" t="s">
        <v>5041</v>
      </c>
      <c r="U81" s="402"/>
      <c r="V81" s="402"/>
      <c r="W81" s="380"/>
      <c r="X81" s="80" t="s">
        <v>4909</v>
      </c>
      <c r="Y81" s="80" t="s">
        <v>4777</v>
      </c>
    </row>
    <row r="82" spans="19:25" ht="22.5" customHeight="1">
      <c r="S82" s="85">
        <v>57</v>
      </c>
      <c r="T82" s="379" t="s">
        <v>5042</v>
      </c>
      <c r="U82" s="402"/>
      <c r="V82" s="402"/>
      <c r="W82" s="380"/>
      <c r="X82" s="80" t="s">
        <v>4910</v>
      </c>
      <c r="Y82" s="80" t="s">
        <v>4778</v>
      </c>
    </row>
    <row r="83" spans="19:25" ht="22.5" customHeight="1">
      <c r="S83" s="85">
        <v>58</v>
      </c>
      <c r="T83" s="379" t="s">
        <v>5043</v>
      </c>
      <c r="U83" s="402"/>
      <c r="V83" s="402"/>
      <c r="W83" s="380"/>
      <c r="X83" s="80" t="s">
        <v>4911</v>
      </c>
      <c r="Y83" s="80" t="s">
        <v>4779</v>
      </c>
    </row>
    <row r="84" spans="19:25" ht="22.5" customHeight="1">
      <c r="S84" s="85">
        <v>59</v>
      </c>
      <c r="T84" s="379" t="s">
        <v>5044</v>
      </c>
      <c r="U84" s="402"/>
      <c r="V84" s="402"/>
      <c r="W84" s="380"/>
      <c r="X84" s="80" t="s">
        <v>4912</v>
      </c>
      <c r="Y84" s="80" t="s">
        <v>4780</v>
      </c>
    </row>
    <row r="85" spans="19:25" ht="22.5" customHeight="1">
      <c r="S85" s="85">
        <v>60</v>
      </c>
      <c r="T85" s="379" t="s">
        <v>5045</v>
      </c>
      <c r="U85" s="402"/>
      <c r="V85" s="402"/>
      <c r="W85" s="380"/>
      <c r="X85" s="80" t="s">
        <v>4913</v>
      </c>
      <c r="Y85" s="80" t="s">
        <v>4781</v>
      </c>
    </row>
    <row r="86" spans="19:25" ht="22.5" customHeight="1">
      <c r="S86" s="85">
        <v>61</v>
      </c>
      <c r="T86" s="379" t="s">
        <v>5046</v>
      </c>
      <c r="U86" s="402"/>
      <c r="V86" s="402"/>
      <c r="W86" s="380"/>
      <c r="X86" s="80" t="s">
        <v>4914</v>
      </c>
      <c r="Y86" s="80" t="s">
        <v>4782</v>
      </c>
    </row>
    <row r="87" spans="19:25" ht="22.5" customHeight="1">
      <c r="S87" s="85">
        <v>62</v>
      </c>
      <c r="T87" s="379" t="s">
        <v>5047</v>
      </c>
      <c r="U87" s="402"/>
      <c r="V87" s="402"/>
      <c r="W87" s="380"/>
      <c r="X87" s="80" t="s">
        <v>4915</v>
      </c>
      <c r="Y87" s="80" t="s">
        <v>4783</v>
      </c>
    </row>
    <row r="88" spans="19:25" ht="22.5" customHeight="1">
      <c r="S88" s="85">
        <v>63</v>
      </c>
      <c r="T88" s="379" t="s">
        <v>5048</v>
      </c>
      <c r="U88" s="402"/>
      <c r="V88" s="402"/>
      <c r="W88" s="380"/>
      <c r="X88" s="80" t="s">
        <v>4916</v>
      </c>
      <c r="Y88" s="80" t="s">
        <v>4784</v>
      </c>
    </row>
    <row r="89" spans="19:25" ht="22.5" customHeight="1">
      <c r="S89" s="85">
        <v>64</v>
      </c>
      <c r="T89" s="379" t="s">
        <v>5049</v>
      </c>
      <c r="U89" s="402"/>
      <c r="V89" s="402"/>
      <c r="W89" s="380"/>
      <c r="X89" s="80" t="s">
        <v>4917</v>
      </c>
      <c r="Y89" s="80" t="s">
        <v>4785</v>
      </c>
    </row>
    <row r="90" spans="19:25" ht="22.5" customHeight="1">
      <c r="S90" s="85">
        <v>65</v>
      </c>
      <c r="T90" s="379" t="s">
        <v>5050</v>
      </c>
      <c r="U90" s="402"/>
      <c r="V90" s="402"/>
      <c r="W90" s="380"/>
      <c r="X90" s="80" t="s">
        <v>4918</v>
      </c>
      <c r="Y90" s="80" t="s">
        <v>4786</v>
      </c>
    </row>
    <row r="91" spans="19:25" ht="22.5" customHeight="1">
      <c r="S91" s="85">
        <v>66</v>
      </c>
      <c r="T91" s="379" t="s">
        <v>5051</v>
      </c>
      <c r="U91" s="402"/>
      <c r="V91" s="402"/>
      <c r="W91" s="380"/>
      <c r="X91" s="80" t="s">
        <v>4919</v>
      </c>
      <c r="Y91" s="80" t="s">
        <v>4787</v>
      </c>
    </row>
    <row r="92" spans="19:25" ht="22.5" customHeight="1">
      <c r="S92" s="85">
        <v>67</v>
      </c>
      <c r="T92" s="379" t="s">
        <v>5052</v>
      </c>
      <c r="U92" s="402"/>
      <c r="V92" s="402"/>
      <c r="W92" s="380"/>
      <c r="X92" s="80" t="s">
        <v>4920</v>
      </c>
      <c r="Y92" s="80" t="s">
        <v>4788</v>
      </c>
    </row>
    <row r="93" spans="19:25" ht="22.5" customHeight="1">
      <c r="S93" s="85">
        <v>68</v>
      </c>
      <c r="T93" s="379" t="s">
        <v>5053</v>
      </c>
      <c r="U93" s="402"/>
      <c r="V93" s="402"/>
      <c r="W93" s="380"/>
      <c r="X93" s="80" t="s">
        <v>4921</v>
      </c>
      <c r="Y93" s="80" t="s">
        <v>4789</v>
      </c>
    </row>
    <row r="94" spans="19:25" ht="22.5" customHeight="1">
      <c r="S94" s="85">
        <v>69</v>
      </c>
      <c r="T94" s="379" t="s">
        <v>5054</v>
      </c>
      <c r="U94" s="402"/>
      <c r="V94" s="402"/>
      <c r="W94" s="380"/>
      <c r="X94" s="80" t="s">
        <v>4922</v>
      </c>
      <c r="Y94" s="80" t="s">
        <v>4790</v>
      </c>
    </row>
    <row r="95" spans="19:25" ht="22.5" customHeight="1">
      <c r="S95" s="85">
        <v>70</v>
      </c>
      <c r="T95" s="379" t="s">
        <v>5055</v>
      </c>
      <c r="U95" s="402"/>
      <c r="V95" s="402"/>
      <c r="W95" s="380"/>
      <c r="X95" s="80" t="s">
        <v>4923</v>
      </c>
      <c r="Y95" s="80" t="s">
        <v>4791</v>
      </c>
    </row>
    <row r="96" spans="19:25" ht="22.5" customHeight="1">
      <c r="S96" s="85">
        <v>71</v>
      </c>
      <c r="T96" s="379" t="s">
        <v>5056</v>
      </c>
      <c r="U96" s="402"/>
      <c r="V96" s="402"/>
      <c r="W96" s="380"/>
      <c r="X96" s="80" t="s">
        <v>4924</v>
      </c>
      <c r="Y96" s="80" t="s">
        <v>4792</v>
      </c>
    </row>
    <row r="97" spans="19:25" ht="22.5" customHeight="1">
      <c r="S97" s="85">
        <v>72</v>
      </c>
      <c r="T97" s="379" t="s">
        <v>5057</v>
      </c>
      <c r="U97" s="402"/>
      <c r="V97" s="402"/>
      <c r="W97" s="380"/>
      <c r="X97" s="80" t="s">
        <v>4925</v>
      </c>
      <c r="Y97" s="80" t="s">
        <v>4793</v>
      </c>
    </row>
    <row r="98" spans="19:25" ht="22.5" customHeight="1">
      <c r="S98" s="85">
        <v>73</v>
      </c>
      <c r="T98" s="379" t="s">
        <v>5058</v>
      </c>
      <c r="U98" s="402"/>
      <c r="V98" s="402"/>
      <c r="W98" s="380"/>
      <c r="X98" s="80" t="s">
        <v>4926</v>
      </c>
      <c r="Y98" s="80" t="s">
        <v>4794</v>
      </c>
    </row>
    <row r="99" spans="19:25" ht="22.5" customHeight="1">
      <c r="S99" s="85">
        <v>74</v>
      </c>
      <c r="T99" s="379" t="s">
        <v>5059</v>
      </c>
      <c r="U99" s="402"/>
      <c r="V99" s="402"/>
      <c r="W99" s="380"/>
      <c r="X99" s="80" t="s">
        <v>4927</v>
      </c>
      <c r="Y99" s="80" t="s">
        <v>4795</v>
      </c>
    </row>
    <row r="100" spans="19:25" ht="22.5" customHeight="1">
      <c r="S100" s="85">
        <v>75</v>
      </c>
      <c r="T100" s="379" t="s">
        <v>5060</v>
      </c>
      <c r="U100" s="402"/>
      <c r="V100" s="402"/>
      <c r="W100" s="380"/>
      <c r="X100" s="80" t="s">
        <v>4928</v>
      </c>
      <c r="Y100" s="80" t="s">
        <v>4796</v>
      </c>
    </row>
    <row r="101" spans="19:25" ht="22.5" customHeight="1">
      <c r="S101" s="85">
        <v>76</v>
      </c>
      <c r="T101" s="379" t="s">
        <v>5061</v>
      </c>
      <c r="U101" s="402"/>
      <c r="V101" s="402"/>
      <c r="W101" s="380"/>
      <c r="X101" s="80" t="s">
        <v>4929</v>
      </c>
      <c r="Y101" s="80" t="s">
        <v>4797</v>
      </c>
    </row>
    <row r="102" spans="19:25" ht="22.5" customHeight="1">
      <c r="S102" s="85">
        <v>77</v>
      </c>
      <c r="T102" s="379" t="s">
        <v>5062</v>
      </c>
      <c r="U102" s="402"/>
      <c r="V102" s="402"/>
      <c r="W102" s="380"/>
      <c r="X102" s="80" t="s">
        <v>4930</v>
      </c>
      <c r="Y102" s="80" t="s">
        <v>4798</v>
      </c>
    </row>
    <row r="103" spans="19:25" ht="22.5" customHeight="1">
      <c r="S103" s="85">
        <v>78</v>
      </c>
      <c r="T103" s="379" t="s">
        <v>5063</v>
      </c>
      <c r="U103" s="402"/>
      <c r="V103" s="402"/>
      <c r="W103" s="380"/>
      <c r="X103" s="80" t="s">
        <v>4931</v>
      </c>
      <c r="Y103" s="80" t="s">
        <v>4799</v>
      </c>
    </row>
    <row r="104" spans="19:25" ht="22.5" customHeight="1">
      <c r="S104" s="85">
        <v>79</v>
      </c>
      <c r="T104" s="379" t="s">
        <v>5064</v>
      </c>
      <c r="U104" s="402"/>
      <c r="V104" s="402"/>
      <c r="W104" s="380"/>
      <c r="X104" s="80" t="s">
        <v>4932</v>
      </c>
      <c r="Y104" s="80" t="s">
        <v>4800</v>
      </c>
    </row>
    <row r="105" spans="19:25" ht="22.5" customHeight="1">
      <c r="S105" s="85">
        <v>80</v>
      </c>
      <c r="T105" s="379" t="s">
        <v>5065</v>
      </c>
      <c r="U105" s="402"/>
      <c r="V105" s="402"/>
      <c r="W105" s="380"/>
      <c r="X105" s="80" t="s">
        <v>4933</v>
      </c>
      <c r="Y105" s="80" t="s">
        <v>4801</v>
      </c>
    </row>
    <row r="106" spans="19:25" ht="22.5" customHeight="1">
      <c r="S106" s="85">
        <v>81</v>
      </c>
      <c r="T106" s="379" t="s">
        <v>5066</v>
      </c>
      <c r="U106" s="402"/>
      <c r="V106" s="402"/>
      <c r="W106" s="380"/>
      <c r="X106" s="80" t="s">
        <v>4934</v>
      </c>
      <c r="Y106" s="80" t="s">
        <v>4802</v>
      </c>
    </row>
    <row r="107" spans="19:25" ht="22.5" customHeight="1">
      <c r="S107" s="85">
        <v>82</v>
      </c>
      <c r="T107" s="379" t="s">
        <v>5067</v>
      </c>
      <c r="U107" s="402"/>
      <c r="V107" s="402"/>
      <c r="W107" s="380"/>
      <c r="X107" s="80" t="s">
        <v>4935</v>
      </c>
      <c r="Y107" s="80" t="s">
        <v>4803</v>
      </c>
    </row>
    <row r="108" spans="19:25" ht="22.5" customHeight="1">
      <c r="S108" s="85">
        <v>83</v>
      </c>
      <c r="T108" s="379" t="s">
        <v>5068</v>
      </c>
      <c r="U108" s="402"/>
      <c r="V108" s="402"/>
      <c r="W108" s="380"/>
      <c r="X108" s="80" t="s">
        <v>4936</v>
      </c>
      <c r="Y108" s="80" t="s">
        <v>4804</v>
      </c>
    </row>
    <row r="109" spans="19:25" ht="22.5" customHeight="1">
      <c r="S109" s="85">
        <v>84</v>
      </c>
      <c r="T109" s="379" t="s">
        <v>5069</v>
      </c>
      <c r="U109" s="402"/>
      <c r="V109" s="402"/>
      <c r="W109" s="380"/>
      <c r="X109" s="80" t="s">
        <v>4937</v>
      </c>
      <c r="Y109" s="80" t="s">
        <v>4805</v>
      </c>
    </row>
    <row r="110" spans="19:25" ht="22.5" customHeight="1">
      <c r="S110" s="85">
        <v>85</v>
      </c>
      <c r="T110" s="379" t="s">
        <v>5070</v>
      </c>
      <c r="U110" s="402"/>
      <c r="V110" s="402"/>
      <c r="W110" s="380"/>
      <c r="X110" s="80" t="s">
        <v>4938</v>
      </c>
      <c r="Y110" s="80" t="s">
        <v>4806</v>
      </c>
    </row>
    <row r="111" spans="19:25" ht="22.5" customHeight="1">
      <c r="S111" s="85">
        <v>86</v>
      </c>
      <c r="T111" s="379" t="s">
        <v>5071</v>
      </c>
      <c r="U111" s="402"/>
      <c r="V111" s="402"/>
      <c r="W111" s="380"/>
      <c r="X111" s="80" t="s">
        <v>4939</v>
      </c>
      <c r="Y111" s="80" t="s">
        <v>4807</v>
      </c>
    </row>
    <row r="112" spans="19:25" ht="22.5" customHeight="1">
      <c r="S112" s="85">
        <v>87</v>
      </c>
      <c r="T112" s="379" t="s">
        <v>5072</v>
      </c>
      <c r="U112" s="402"/>
      <c r="V112" s="402"/>
      <c r="W112" s="380"/>
      <c r="X112" s="80" t="s">
        <v>4940</v>
      </c>
      <c r="Y112" s="80" t="s">
        <v>4808</v>
      </c>
    </row>
    <row r="113" spans="19:25" ht="22.5" customHeight="1">
      <c r="S113" s="85">
        <v>88</v>
      </c>
      <c r="T113" s="379" t="s">
        <v>5073</v>
      </c>
      <c r="U113" s="402"/>
      <c r="V113" s="402"/>
      <c r="W113" s="380"/>
      <c r="X113" s="80" t="s">
        <v>4941</v>
      </c>
      <c r="Y113" s="80" t="s">
        <v>4809</v>
      </c>
    </row>
    <row r="114" spans="19:25" ht="22.5" customHeight="1">
      <c r="S114" s="85">
        <v>89</v>
      </c>
      <c r="T114" s="379" t="s">
        <v>5074</v>
      </c>
      <c r="U114" s="402"/>
      <c r="V114" s="402"/>
      <c r="W114" s="380"/>
      <c r="X114" s="80" t="s">
        <v>4942</v>
      </c>
      <c r="Y114" s="80" t="s">
        <v>4810</v>
      </c>
    </row>
    <row r="115" spans="19:25" ht="22.5" customHeight="1">
      <c r="S115" s="85">
        <v>90</v>
      </c>
      <c r="T115" s="379" t="s">
        <v>5075</v>
      </c>
      <c r="U115" s="402"/>
      <c r="V115" s="402"/>
      <c r="W115" s="380"/>
      <c r="X115" s="80" t="s">
        <v>4943</v>
      </c>
      <c r="Y115" s="80" t="s">
        <v>4811</v>
      </c>
    </row>
    <row r="116" spans="19:25" ht="22.5" customHeight="1">
      <c r="S116" s="85">
        <v>91</v>
      </c>
      <c r="T116" s="379" t="s">
        <v>5076</v>
      </c>
      <c r="U116" s="402"/>
      <c r="V116" s="402"/>
      <c r="W116" s="380"/>
      <c r="X116" s="80" t="s">
        <v>4944</v>
      </c>
      <c r="Y116" s="80" t="s">
        <v>4812</v>
      </c>
    </row>
    <row r="117" spans="19:25" ht="22.5" customHeight="1">
      <c r="S117" s="85">
        <v>92</v>
      </c>
      <c r="T117" s="379" t="s">
        <v>5077</v>
      </c>
      <c r="U117" s="402"/>
      <c r="V117" s="402"/>
      <c r="W117" s="380"/>
      <c r="X117" s="80" t="s">
        <v>4945</v>
      </c>
      <c r="Y117" s="80" t="s">
        <v>4813</v>
      </c>
    </row>
    <row r="118" spans="19:25" ht="22.5" customHeight="1">
      <c r="S118" s="85">
        <v>93</v>
      </c>
      <c r="T118" s="379" t="s">
        <v>5078</v>
      </c>
      <c r="U118" s="402"/>
      <c r="V118" s="402"/>
      <c r="W118" s="380"/>
      <c r="X118" s="80" t="s">
        <v>4946</v>
      </c>
      <c r="Y118" s="80" t="s">
        <v>4814</v>
      </c>
    </row>
    <row r="119" spans="19:25" ht="22.5" customHeight="1">
      <c r="S119" s="85">
        <v>94</v>
      </c>
      <c r="T119" s="379" t="s">
        <v>5079</v>
      </c>
      <c r="U119" s="402"/>
      <c r="V119" s="402"/>
      <c r="W119" s="380"/>
      <c r="X119" s="80" t="s">
        <v>4947</v>
      </c>
      <c r="Y119" s="80" t="s">
        <v>4815</v>
      </c>
    </row>
    <row r="120" spans="19:25" ht="22.5" customHeight="1">
      <c r="S120" s="85">
        <v>95</v>
      </c>
      <c r="T120" s="379" t="s">
        <v>5080</v>
      </c>
      <c r="U120" s="402"/>
      <c r="V120" s="402"/>
      <c r="W120" s="380"/>
      <c r="X120" s="80" t="s">
        <v>4948</v>
      </c>
      <c r="Y120" s="80" t="s">
        <v>4816</v>
      </c>
    </row>
    <row r="121" spans="19:25" ht="22.5" customHeight="1">
      <c r="S121" s="85">
        <v>96</v>
      </c>
      <c r="T121" s="379" t="s">
        <v>5081</v>
      </c>
      <c r="U121" s="402"/>
      <c r="V121" s="402"/>
      <c r="W121" s="380"/>
      <c r="X121" s="80" t="s">
        <v>4949</v>
      </c>
      <c r="Y121" s="80" t="s">
        <v>4817</v>
      </c>
    </row>
    <row r="122" spans="19:25" ht="22.5" customHeight="1">
      <c r="S122" s="85">
        <v>97</v>
      </c>
      <c r="T122" s="379" t="s">
        <v>5082</v>
      </c>
      <c r="U122" s="402"/>
      <c r="V122" s="402"/>
      <c r="W122" s="380"/>
      <c r="X122" s="80" t="s">
        <v>4950</v>
      </c>
      <c r="Y122" s="80" t="s">
        <v>4818</v>
      </c>
    </row>
    <row r="123" spans="19:25" ht="22.5" customHeight="1">
      <c r="S123" s="85">
        <v>98</v>
      </c>
      <c r="T123" s="379" t="s">
        <v>5083</v>
      </c>
      <c r="U123" s="402"/>
      <c r="V123" s="402"/>
      <c r="W123" s="380"/>
      <c r="X123" s="80" t="s">
        <v>4951</v>
      </c>
      <c r="Y123" s="80" t="s">
        <v>4819</v>
      </c>
    </row>
    <row r="124" spans="19:25" ht="22.5" customHeight="1">
      <c r="S124" s="85">
        <v>99</v>
      </c>
      <c r="T124" s="379" t="s">
        <v>5084</v>
      </c>
      <c r="U124" s="402"/>
      <c r="V124" s="402"/>
      <c r="W124" s="380"/>
      <c r="X124" s="80" t="s">
        <v>4952</v>
      </c>
      <c r="Y124" s="80" t="s">
        <v>4820</v>
      </c>
    </row>
    <row r="125" spans="19:25" ht="22.5" customHeight="1">
      <c r="S125" s="85">
        <v>100</v>
      </c>
      <c r="T125" s="379" t="s">
        <v>5085</v>
      </c>
      <c r="U125" s="402"/>
      <c r="V125" s="402"/>
      <c r="W125" s="380"/>
      <c r="X125" s="80" t="s">
        <v>4953</v>
      </c>
      <c r="Y125" s="80" t="s">
        <v>4821</v>
      </c>
    </row>
    <row r="126" spans="19:25" ht="22.5" customHeight="1">
      <c r="S126" s="85">
        <v>101</v>
      </c>
      <c r="T126" s="379" t="s">
        <v>5086</v>
      </c>
      <c r="U126" s="402"/>
      <c r="V126" s="402"/>
      <c r="W126" s="380"/>
      <c r="X126" s="80" t="s">
        <v>4954</v>
      </c>
      <c r="Y126" s="80" t="s">
        <v>4822</v>
      </c>
    </row>
    <row r="127" spans="19:25" ht="22.5" customHeight="1">
      <c r="S127" s="85">
        <v>102</v>
      </c>
      <c r="T127" s="379" t="s">
        <v>5087</v>
      </c>
      <c r="U127" s="402"/>
      <c r="V127" s="402"/>
      <c r="W127" s="380"/>
      <c r="X127" s="80" t="s">
        <v>4955</v>
      </c>
      <c r="Y127" s="80" t="s">
        <v>4823</v>
      </c>
    </row>
    <row r="128" spans="19:25" ht="22.5" customHeight="1">
      <c r="S128" s="85">
        <v>103</v>
      </c>
      <c r="T128" s="379" t="s">
        <v>5088</v>
      </c>
      <c r="U128" s="402"/>
      <c r="V128" s="402"/>
      <c r="W128" s="380"/>
      <c r="X128" s="80" t="s">
        <v>4956</v>
      </c>
      <c r="Y128" s="80" t="s">
        <v>4824</v>
      </c>
    </row>
    <row r="129" spans="19:25" ht="22.5" customHeight="1">
      <c r="S129" s="85">
        <v>104</v>
      </c>
      <c r="T129" s="379" t="s">
        <v>5089</v>
      </c>
      <c r="U129" s="402"/>
      <c r="V129" s="402"/>
      <c r="W129" s="380"/>
      <c r="X129" s="80" t="s">
        <v>4957</v>
      </c>
      <c r="Y129" s="80" t="s">
        <v>4825</v>
      </c>
    </row>
    <row r="130" spans="19:25" ht="22.5" customHeight="1">
      <c r="S130" s="85">
        <v>105</v>
      </c>
      <c r="T130" s="379" t="s">
        <v>5090</v>
      </c>
      <c r="U130" s="402"/>
      <c r="V130" s="402"/>
      <c r="W130" s="380"/>
      <c r="X130" s="80" t="s">
        <v>4958</v>
      </c>
      <c r="Y130" s="80" t="s">
        <v>4826</v>
      </c>
    </row>
    <row r="131" spans="19:25" ht="22.5" customHeight="1">
      <c r="S131" s="85">
        <v>106</v>
      </c>
      <c r="T131" s="379" t="s">
        <v>5091</v>
      </c>
      <c r="U131" s="402"/>
      <c r="V131" s="402"/>
      <c r="W131" s="380"/>
      <c r="X131" s="80" t="s">
        <v>4959</v>
      </c>
      <c r="Y131" s="80" t="s">
        <v>4827</v>
      </c>
    </row>
    <row r="132" spans="19:25" ht="22.5" customHeight="1">
      <c r="S132" s="85">
        <v>107</v>
      </c>
      <c r="T132" s="379" t="s">
        <v>5092</v>
      </c>
      <c r="U132" s="402"/>
      <c r="V132" s="402"/>
      <c r="W132" s="380"/>
      <c r="X132" s="80" t="s">
        <v>4960</v>
      </c>
      <c r="Y132" s="80" t="s">
        <v>4828</v>
      </c>
    </row>
    <row r="133" spans="19:25" ht="22.5" customHeight="1">
      <c r="S133" s="85">
        <v>108</v>
      </c>
      <c r="T133" s="379" t="s">
        <v>5093</v>
      </c>
      <c r="U133" s="402"/>
      <c r="V133" s="402"/>
      <c r="W133" s="380"/>
      <c r="X133" s="80" t="s">
        <v>4961</v>
      </c>
      <c r="Y133" s="80" t="s">
        <v>4829</v>
      </c>
    </row>
    <row r="134" spans="19:25" ht="22.5" customHeight="1">
      <c r="S134" s="85">
        <v>109</v>
      </c>
      <c r="T134" s="379" t="s">
        <v>5094</v>
      </c>
      <c r="U134" s="402"/>
      <c r="V134" s="402"/>
      <c r="W134" s="380"/>
      <c r="X134" s="80" t="s">
        <v>4962</v>
      </c>
      <c r="Y134" s="80" t="s">
        <v>4830</v>
      </c>
    </row>
    <row r="135" spans="19:25" ht="22.5" customHeight="1">
      <c r="S135" s="85">
        <v>110</v>
      </c>
      <c r="T135" s="379" t="s">
        <v>5095</v>
      </c>
      <c r="U135" s="402"/>
      <c r="V135" s="402"/>
      <c r="W135" s="380"/>
      <c r="X135" s="80" t="s">
        <v>4963</v>
      </c>
      <c r="Y135" s="80" t="s">
        <v>4831</v>
      </c>
    </row>
    <row r="136" spans="19:25" ht="22.5" customHeight="1">
      <c r="S136" s="85">
        <v>111</v>
      </c>
      <c r="T136" s="379" t="s">
        <v>5096</v>
      </c>
      <c r="U136" s="402"/>
      <c r="V136" s="402"/>
      <c r="W136" s="380"/>
      <c r="X136" s="80" t="s">
        <v>4964</v>
      </c>
      <c r="Y136" s="80" t="s">
        <v>4832</v>
      </c>
    </row>
    <row r="137" spans="19:25" ht="22.5" customHeight="1">
      <c r="S137" s="85">
        <v>112</v>
      </c>
      <c r="T137" s="379" t="s">
        <v>5097</v>
      </c>
      <c r="U137" s="402"/>
      <c r="V137" s="402"/>
      <c r="W137" s="380"/>
      <c r="X137" s="80" t="s">
        <v>4965</v>
      </c>
      <c r="Y137" s="80" t="s">
        <v>4833</v>
      </c>
    </row>
    <row r="138" spans="19:25" ht="22.5" customHeight="1">
      <c r="S138" s="85">
        <v>113</v>
      </c>
      <c r="T138" s="379" t="s">
        <v>5098</v>
      </c>
      <c r="U138" s="402"/>
      <c r="V138" s="402"/>
      <c r="W138" s="380"/>
      <c r="X138" s="80" t="s">
        <v>4966</v>
      </c>
      <c r="Y138" s="80" t="s">
        <v>4834</v>
      </c>
    </row>
    <row r="139" spans="19:25" ht="22.5" customHeight="1">
      <c r="S139" s="85">
        <v>114</v>
      </c>
      <c r="T139" s="379" t="s">
        <v>5099</v>
      </c>
      <c r="U139" s="402"/>
      <c r="V139" s="402"/>
      <c r="W139" s="380"/>
      <c r="X139" s="80" t="s">
        <v>4967</v>
      </c>
      <c r="Y139" s="80" t="s">
        <v>4835</v>
      </c>
    </row>
    <row r="140" spans="19:25" ht="22.5" customHeight="1">
      <c r="S140" s="85">
        <v>115</v>
      </c>
      <c r="T140" s="379" t="s">
        <v>5100</v>
      </c>
      <c r="U140" s="402"/>
      <c r="V140" s="402"/>
      <c r="W140" s="380"/>
      <c r="X140" s="80" t="s">
        <v>4968</v>
      </c>
      <c r="Y140" s="80" t="s">
        <v>4836</v>
      </c>
    </row>
    <row r="141" spans="19:25" ht="22.5" customHeight="1">
      <c r="S141" s="85">
        <v>116</v>
      </c>
      <c r="T141" s="379" t="s">
        <v>5101</v>
      </c>
      <c r="U141" s="402"/>
      <c r="V141" s="402"/>
      <c r="W141" s="380"/>
      <c r="X141" s="80" t="s">
        <v>4969</v>
      </c>
      <c r="Y141" s="80" t="s">
        <v>4837</v>
      </c>
    </row>
    <row r="142" spans="19:25" ht="22.5" customHeight="1">
      <c r="S142" s="85">
        <v>117</v>
      </c>
      <c r="T142" s="379" t="s">
        <v>5102</v>
      </c>
      <c r="U142" s="402"/>
      <c r="V142" s="402"/>
      <c r="W142" s="380"/>
      <c r="X142" s="80" t="s">
        <v>4970</v>
      </c>
      <c r="Y142" s="80" t="s">
        <v>4838</v>
      </c>
    </row>
    <row r="143" spans="19:25" ht="22.5" customHeight="1">
      <c r="S143" s="85">
        <v>118</v>
      </c>
      <c r="T143" s="379" t="s">
        <v>5103</v>
      </c>
      <c r="U143" s="402"/>
      <c r="V143" s="402"/>
      <c r="W143" s="380"/>
      <c r="X143" s="80" t="s">
        <v>4971</v>
      </c>
      <c r="Y143" s="80" t="s">
        <v>4839</v>
      </c>
    </row>
    <row r="144" spans="19:25" ht="22.5" customHeight="1">
      <c r="S144" s="85">
        <v>119</v>
      </c>
      <c r="T144" s="379" t="s">
        <v>5104</v>
      </c>
      <c r="U144" s="402"/>
      <c r="V144" s="402"/>
      <c r="W144" s="380"/>
      <c r="X144" s="80" t="s">
        <v>4972</v>
      </c>
      <c r="Y144" s="80" t="s">
        <v>4840</v>
      </c>
    </row>
    <row r="145" spans="19:25" ht="22.5" customHeight="1">
      <c r="S145" s="85">
        <v>120</v>
      </c>
      <c r="T145" s="379" t="s">
        <v>5105</v>
      </c>
      <c r="U145" s="402"/>
      <c r="V145" s="402"/>
      <c r="W145" s="380"/>
      <c r="X145" s="80" t="s">
        <v>4973</v>
      </c>
      <c r="Y145" s="80" t="s">
        <v>4841</v>
      </c>
    </row>
    <row r="146" spans="19:25" ht="22.5" customHeight="1">
      <c r="S146" s="85">
        <v>121</v>
      </c>
      <c r="T146" s="379" t="s">
        <v>5106</v>
      </c>
      <c r="U146" s="402"/>
      <c r="V146" s="402"/>
      <c r="W146" s="380"/>
      <c r="X146" s="80" t="s">
        <v>4974</v>
      </c>
      <c r="Y146" s="80" t="s">
        <v>4842</v>
      </c>
    </row>
    <row r="147" spans="19:25" ht="22.5" customHeight="1">
      <c r="S147" s="85">
        <v>122</v>
      </c>
      <c r="T147" s="379" t="s">
        <v>5107</v>
      </c>
      <c r="U147" s="402"/>
      <c r="V147" s="402"/>
      <c r="W147" s="380"/>
      <c r="X147" s="80" t="s">
        <v>4975</v>
      </c>
      <c r="Y147" s="80" t="s">
        <v>4843</v>
      </c>
    </row>
    <row r="148" spans="19:25" ht="22.5" customHeight="1">
      <c r="S148" s="85">
        <v>123</v>
      </c>
      <c r="T148" s="379" t="s">
        <v>5108</v>
      </c>
      <c r="U148" s="402"/>
      <c r="V148" s="402"/>
      <c r="W148" s="380"/>
      <c r="X148" s="80" t="s">
        <v>4976</v>
      </c>
      <c r="Y148" s="80" t="s">
        <v>4844</v>
      </c>
    </row>
    <row r="149" spans="19:25" ht="22.5" customHeight="1">
      <c r="S149" s="85">
        <v>124</v>
      </c>
      <c r="T149" s="379" t="s">
        <v>5109</v>
      </c>
      <c r="U149" s="402"/>
      <c r="V149" s="402"/>
      <c r="W149" s="380"/>
      <c r="X149" s="80" t="s">
        <v>4977</v>
      </c>
      <c r="Y149" s="80" t="s">
        <v>4845</v>
      </c>
    </row>
    <row r="150" spans="19:25" ht="22.5" customHeight="1">
      <c r="S150" s="85">
        <v>125</v>
      </c>
      <c r="T150" s="379" t="s">
        <v>5110</v>
      </c>
      <c r="U150" s="402"/>
      <c r="V150" s="402"/>
      <c r="W150" s="380"/>
      <c r="X150" s="80" t="s">
        <v>4978</v>
      </c>
      <c r="Y150" s="80" t="s">
        <v>4846</v>
      </c>
    </row>
    <row r="151" spans="19:25" ht="22.5" customHeight="1">
      <c r="S151" s="85">
        <v>126</v>
      </c>
      <c r="T151" s="379" t="s">
        <v>5111</v>
      </c>
      <c r="U151" s="402"/>
      <c r="V151" s="402"/>
      <c r="W151" s="380"/>
      <c r="X151" s="80" t="s">
        <v>4979</v>
      </c>
      <c r="Y151" s="80" t="s">
        <v>4847</v>
      </c>
    </row>
    <row r="152" spans="19:25" ht="22.5" customHeight="1">
      <c r="S152" s="85">
        <v>127</v>
      </c>
      <c r="T152" s="379" t="s">
        <v>5112</v>
      </c>
      <c r="U152" s="402"/>
      <c r="V152" s="402"/>
      <c r="W152" s="380"/>
      <c r="X152" s="80" t="s">
        <v>4980</v>
      </c>
      <c r="Y152" s="80" t="s">
        <v>4848</v>
      </c>
    </row>
    <row r="153" spans="19:25" ht="22.5" customHeight="1">
      <c r="S153" s="85">
        <v>128</v>
      </c>
      <c r="T153" s="379" t="s">
        <v>5113</v>
      </c>
      <c r="U153" s="402"/>
      <c r="V153" s="402"/>
      <c r="W153" s="380"/>
      <c r="X153" s="80" t="s">
        <v>4981</v>
      </c>
      <c r="Y153" s="80" t="s">
        <v>4849</v>
      </c>
    </row>
    <row r="154" spans="19:25" ht="22.5" customHeight="1">
      <c r="S154" s="85">
        <v>129</v>
      </c>
      <c r="T154" s="379" t="s">
        <v>5114</v>
      </c>
      <c r="U154" s="402"/>
      <c r="V154" s="402"/>
      <c r="W154" s="380"/>
      <c r="X154" s="80" t="s">
        <v>4982</v>
      </c>
      <c r="Y154" s="80" t="s">
        <v>4850</v>
      </c>
    </row>
    <row r="155" spans="19:25" ht="22.5" customHeight="1">
      <c r="S155" s="85">
        <v>130</v>
      </c>
      <c r="T155" s="379" t="s">
        <v>5115</v>
      </c>
      <c r="U155" s="402"/>
      <c r="V155" s="402"/>
      <c r="W155" s="380"/>
      <c r="X155" s="80" t="s">
        <v>4983</v>
      </c>
      <c r="Y155" s="80" t="s">
        <v>4851</v>
      </c>
    </row>
    <row r="156" spans="19:25" ht="22.5" customHeight="1">
      <c r="S156" s="85">
        <v>131</v>
      </c>
      <c r="T156" s="379" t="s">
        <v>5116</v>
      </c>
      <c r="U156" s="402"/>
      <c r="V156" s="402"/>
      <c r="W156" s="380"/>
      <c r="X156" s="80" t="s">
        <v>4984</v>
      </c>
      <c r="Y156" s="80" t="s">
        <v>4852</v>
      </c>
    </row>
    <row r="157" spans="19:25" ht="22.5" customHeight="1">
      <c r="S157" s="85">
        <v>132</v>
      </c>
      <c r="T157" s="379" t="s">
        <v>5117</v>
      </c>
      <c r="U157" s="402"/>
      <c r="V157" s="402"/>
      <c r="W157" s="380"/>
      <c r="X157" s="80" t="s">
        <v>4985</v>
      </c>
      <c r="Y157" s="80" t="s">
        <v>4853</v>
      </c>
    </row>
    <row r="158" spans="19:25" ht="22.5" customHeight="1">
      <c r="S158" s="85">
        <v>133</v>
      </c>
      <c r="T158" s="379" t="s">
        <v>5118</v>
      </c>
      <c r="U158" s="402"/>
      <c r="V158" s="402"/>
      <c r="W158" s="380"/>
      <c r="X158" s="80" t="s">
        <v>4986</v>
      </c>
      <c r="Y158" s="80" t="s">
        <v>4854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3121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2932</v>
      </c>
      <c r="E13" s="380"/>
      <c r="F13" s="80" t="s">
        <v>2933</v>
      </c>
      <c r="G13" s="80" t="s">
        <v>2934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2935</v>
      </c>
      <c r="E14" s="380"/>
      <c r="F14" s="80" t="s">
        <v>2936</v>
      </c>
      <c r="G14" s="80" t="s">
        <v>2937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2938</v>
      </c>
      <c r="E16" s="380"/>
      <c r="F16" s="80" t="s">
        <v>2939</v>
      </c>
      <c r="G16" s="80" t="s">
        <v>2940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2941</v>
      </c>
      <c r="E17" s="380"/>
      <c r="F17" s="80" t="s">
        <v>2942</v>
      </c>
      <c r="G17" s="80" t="s">
        <v>2943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266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267</v>
      </c>
      <c r="E21" s="348"/>
      <c r="F21" s="348"/>
      <c r="G21" s="349"/>
      <c r="H21" s="347" t="s">
        <v>268</v>
      </c>
      <c r="I21" s="348"/>
      <c r="J21" s="348"/>
      <c r="K21" s="349"/>
      <c r="L21" s="347" t="s">
        <v>269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270</v>
      </c>
      <c r="E22" s="348"/>
      <c r="F22" s="348"/>
      <c r="G22" s="349"/>
      <c r="H22" s="347" t="s">
        <v>271</v>
      </c>
      <c r="I22" s="348"/>
      <c r="J22" s="348"/>
      <c r="K22" s="349"/>
      <c r="L22" s="347" t="s">
        <v>272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O20</v>
      </c>
      <c r="D26" s="382"/>
      <c r="E26" s="382"/>
      <c r="F26" s="383"/>
      <c r="G26" s="86" t="str">
        <f aca="true" t="shared" si="1" ref="G26:G40">IF($B26="","",VLOOKUP($B26,$S$24:$Z$67,6))</f>
        <v>O153</v>
      </c>
      <c r="H26" s="86" t="str">
        <f aca="true" t="shared" si="2" ref="H26:H40">IF($B26="","",VLOOKUP($B26,$S$24:$Z$67,7))</f>
        <v>O286</v>
      </c>
      <c r="J26" s="81">
        <v>16</v>
      </c>
      <c r="K26" s="381" t="str">
        <f aca="true" t="shared" si="3" ref="K26:K40">IF(J26="","",VLOOKUP($J26,$S$24:$Z$67,2))</f>
        <v>O35</v>
      </c>
      <c r="L26" s="382"/>
      <c r="M26" s="382"/>
      <c r="N26" s="383"/>
      <c r="O26" s="86" t="str">
        <f aca="true" t="shared" si="4" ref="O26:O40">IF($J26="","",VLOOKUP($J26,$S$24:$Z$67,6))</f>
        <v>O168</v>
      </c>
      <c r="P26" s="381" t="str">
        <f aca="true" t="shared" si="5" ref="P26:P40">IF($J26="","",VLOOKUP($J26,$S$24:$Z$67,7))</f>
        <v>O301</v>
      </c>
      <c r="Q26" s="383" t="str">
        <f aca="true" t="shared" si="6" ref="Q26:Q40">IF($J26="","",VLOOKUP($J26,$S$24:$Z$67,6))</f>
        <v>O168</v>
      </c>
      <c r="S26" s="85">
        <v>1</v>
      </c>
      <c r="T26" s="379" t="s">
        <v>5119</v>
      </c>
      <c r="U26" s="402"/>
      <c r="V26" s="402"/>
      <c r="W26" s="380"/>
      <c r="X26" s="80" t="s">
        <v>5120</v>
      </c>
      <c r="Y26" s="80" t="s">
        <v>5121</v>
      </c>
    </row>
    <row r="27" spans="2:25" ht="22.5" customHeight="1">
      <c r="B27" s="81">
        <v>2</v>
      </c>
      <c r="C27" s="381" t="str">
        <f t="shared" si="0"/>
        <v>O21</v>
      </c>
      <c r="D27" s="382"/>
      <c r="E27" s="382"/>
      <c r="F27" s="383"/>
      <c r="G27" s="86" t="str">
        <f t="shared" si="1"/>
        <v>O154</v>
      </c>
      <c r="H27" s="86" t="str">
        <f t="shared" si="2"/>
        <v>O287</v>
      </c>
      <c r="J27" s="81">
        <v>17</v>
      </c>
      <c r="K27" s="381" t="str">
        <f t="shared" si="3"/>
        <v>O36</v>
      </c>
      <c r="L27" s="382"/>
      <c r="M27" s="382"/>
      <c r="N27" s="383"/>
      <c r="O27" s="86" t="str">
        <f t="shared" si="4"/>
        <v>O169</v>
      </c>
      <c r="P27" s="381" t="str">
        <f t="shared" si="5"/>
        <v>O302</v>
      </c>
      <c r="Q27" s="383" t="str">
        <f t="shared" si="6"/>
        <v>O169</v>
      </c>
      <c r="S27" s="85">
        <v>2</v>
      </c>
      <c r="T27" s="379" t="s">
        <v>5386</v>
      </c>
      <c r="U27" s="402"/>
      <c r="V27" s="402"/>
      <c r="W27" s="380"/>
      <c r="X27" s="80" t="s">
        <v>5254</v>
      </c>
      <c r="Y27" s="80" t="s">
        <v>5122</v>
      </c>
    </row>
    <row r="28" spans="2:25" ht="22.5" customHeight="1">
      <c r="B28" s="81">
        <v>3</v>
      </c>
      <c r="C28" s="381" t="str">
        <f t="shared" si="0"/>
        <v>O22</v>
      </c>
      <c r="D28" s="382"/>
      <c r="E28" s="382"/>
      <c r="F28" s="383"/>
      <c r="G28" s="86" t="str">
        <f t="shared" si="1"/>
        <v>O155</v>
      </c>
      <c r="H28" s="86" t="str">
        <f t="shared" si="2"/>
        <v>O288</v>
      </c>
      <c r="J28" s="81">
        <v>18</v>
      </c>
      <c r="K28" s="381" t="str">
        <f t="shared" si="3"/>
        <v>O37</v>
      </c>
      <c r="L28" s="382"/>
      <c r="M28" s="382"/>
      <c r="N28" s="383"/>
      <c r="O28" s="86" t="str">
        <f t="shared" si="4"/>
        <v>O170</v>
      </c>
      <c r="P28" s="381" t="str">
        <f t="shared" si="5"/>
        <v>O303</v>
      </c>
      <c r="Q28" s="383" t="str">
        <f t="shared" si="6"/>
        <v>O170</v>
      </c>
      <c r="S28" s="85">
        <v>3</v>
      </c>
      <c r="T28" s="379" t="s">
        <v>5387</v>
      </c>
      <c r="U28" s="402"/>
      <c r="V28" s="402"/>
      <c r="W28" s="380"/>
      <c r="X28" s="80" t="s">
        <v>5255</v>
      </c>
      <c r="Y28" s="80" t="s">
        <v>5123</v>
      </c>
    </row>
    <row r="29" spans="2:25" ht="22.5" customHeight="1">
      <c r="B29" s="81">
        <v>4</v>
      </c>
      <c r="C29" s="381" t="str">
        <f t="shared" si="0"/>
        <v>O23</v>
      </c>
      <c r="D29" s="382"/>
      <c r="E29" s="382"/>
      <c r="F29" s="383"/>
      <c r="G29" s="86" t="str">
        <f t="shared" si="1"/>
        <v>O156</v>
      </c>
      <c r="H29" s="86" t="str">
        <f t="shared" si="2"/>
        <v>O289</v>
      </c>
      <c r="J29" s="81">
        <v>19</v>
      </c>
      <c r="K29" s="381" t="str">
        <f t="shared" si="3"/>
        <v>O38</v>
      </c>
      <c r="L29" s="382"/>
      <c r="M29" s="382"/>
      <c r="N29" s="383"/>
      <c r="O29" s="86" t="str">
        <f t="shared" si="4"/>
        <v>O171</v>
      </c>
      <c r="P29" s="381" t="str">
        <f t="shared" si="5"/>
        <v>O304</v>
      </c>
      <c r="Q29" s="383" t="str">
        <f t="shared" si="6"/>
        <v>O171</v>
      </c>
      <c r="S29" s="85">
        <v>4</v>
      </c>
      <c r="T29" s="379" t="s">
        <v>5388</v>
      </c>
      <c r="U29" s="402"/>
      <c r="V29" s="402"/>
      <c r="W29" s="380"/>
      <c r="X29" s="80" t="s">
        <v>5256</v>
      </c>
      <c r="Y29" s="80" t="s">
        <v>5124</v>
      </c>
    </row>
    <row r="30" spans="2:25" ht="22.5" customHeight="1">
      <c r="B30" s="81">
        <v>5</v>
      </c>
      <c r="C30" s="381" t="str">
        <f t="shared" si="0"/>
        <v>O24</v>
      </c>
      <c r="D30" s="382"/>
      <c r="E30" s="382"/>
      <c r="F30" s="383"/>
      <c r="G30" s="86" t="str">
        <f t="shared" si="1"/>
        <v>O157</v>
      </c>
      <c r="H30" s="86" t="str">
        <f t="shared" si="2"/>
        <v>O290</v>
      </c>
      <c r="J30" s="81">
        <v>20</v>
      </c>
      <c r="K30" s="381" t="str">
        <f t="shared" si="3"/>
        <v>O39</v>
      </c>
      <c r="L30" s="382"/>
      <c r="M30" s="382"/>
      <c r="N30" s="383"/>
      <c r="O30" s="86" t="str">
        <f t="shared" si="4"/>
        <v>O172</v>
      </c>
      <c r="P30" s="381" t="str">
        <f t="shared" si="5"/>
        <v>O305</v>
      </c>
      <c r="Q30" s="383" t="str">
        <f t="shared" si="6"/>
        <v>O172</v>
      </c>
      <c r="S30" s="85">
        <v>5</v>
      </c>
      <c r="T30" s="379" t="s">
        <v>5389</v>
      </c>
      <c r="U30" s="402"/>
      <c r="V30" s="402"/>
      <c r="W30" s="380"/>
      <c r="X30" s="80" t="s">
        <v>5257</v>
      </c>
      <c r="Y30" s="80" t="s">
        <v>5125</v>
      </c>
    </row>
    <row r="31" spans="2:25" ht="22.5" customHeight="1">
      <c r="B31" s="81">
        <v>6</v>
      </c>
      <c r="C31" s="381" t="str">
        <f t="shared" si="0"/>
        <v>O25</v>
      </c>
      <c r="D31" s="382"/>
      <c r="E31" s="382"/>
      <c r="F31" s="383"/>
      <c r="G31" s="86" t="str">
        <f t="shared" si="1"/>
        <v>O158</v>
      </c>
      <c r="H31" s="86" t="str">
        <f t="shared" si="2"/>
        <v>O291</v>
      </c>
      <c r="J31" s="81">
        <v>21</v>
      </c>
      <c r="K31" s="381" t="str">
        <f t="shared" si="3"/>
        <v>O40</v>
      </c>
      <c r="L31" s="382"/>
      <c r="M31" s="382"/>
      <c r="N31" s="383"/>
      <c r="O31" s="86" t="str">
        <f t="shared" si="4"/>
        <v>O173</v>
      </c>
      <c r="P31" s="381" t="str">
        <f t="shared" si="5"/>
        <v>O306</v>
      </c>
      <c r="Q31" s="383" t="str">
        <f t="shared" si="6"/>
        <v>O173</v>
      </c>
      <c r="S31" s="85">
        <v>6</v>
      </c>
      <c r="T31" s="379" t="s">
        <v>5390</v>
      </c>
      <c r="U31" s="402"/>
      <c r="V31" s="402"/>
      <c r="W31" s="380"/>
      <c r="X31" s="80" t="s">
        <v>5258</v>
      </c>
      <c r="Y31" s="80" t="s">
        <v>5126</v>
      </c>
    </row>
    <row r="32" spans="2:25" ht="22.5" customHeight="1">
      <c r="B32" s="81">
        <v>7</v>
      </c>
      <c r="C32" s="381" t="str">
        <f t="shared" si="0"/>
        <v>O26</v>
      </c>
      <c r="D32" s="382"/>
      <c r="E32" s="382"/>
      <c r="F32" s="383"/>
      <c r="G32" s="86" t="str">
        <f t="shared" si="1"/>
        <v>O159</v>
      </c>
      <c r="H32" s="86" t="str">
        <f t="shared" si="2"/>
        <v>O292</v>
      </c>
      <c r="J32" s="81">
        <v>22</v>
      </c>
      <c r="K32" s="381" t="str">
        <f t="shared" si="3"/>
        <v>O41</v>
      </c>
      <c r="L32" s="382"/>
      <c r="M32" s="382"/>
      <c r="N32" s="383"/>
      <c r="O32" s="86" t="str">
        <f t="shared" si="4"/>
        <v>O174</v>
      </c>
      <c r="P32" s="381" t="str">
        <f t="shared" si="5"/>
        <v>O307</v>
      </c>
      <c r="Q32" s="383" t="str">
        <f t="shared" si="6"/>
        <v>O174</v>
      </c>
      <c r="S32" s="85">
        <v>7</v>
      </c>
      <c r="T32" s="379" t="s">
        <v>5391</v>
      </c>
      <c r="U32" s="402"/>
      <c r="V32" s="402"/>
      <c r="W32" s="380"/>
      <c r="X32" s="80" t="s">
        <v>5259</v>
      </c>
      <c r="Y32" s="80" t="s">
        <v>5127</v>
      </c>
    </row>
    <row r="33" spans="2:25" ht="22.5" customHeight="1">
      <c r="B33" s="81">
        <v>8</v>
      </c>
      <c r="C33" s="381" t="str">
        <f t="shared" si="0"/>
        <v>O27</v>
      </c>
      <c r="D33" s="382"/>
      <c r="E33" s="382"/>
      <c r="F33" s="383"/>
      <c r="G33" s="86" t="str">
        <f t="shared" si="1"/>
        <v>O160</v>
      </c>
      <c r="H33" s="86" t="str">
        <f t="shared" si="2"/>
        <v>O293</v>
      </c>
      <c r="J33" s="81">
        <v>23</v>
      </c>
      <c r="K33" s="381" t="str">
        <f t="shared" si="3"/>
        <v>O42</v>
      </c>
      <c r="L33" s="382"/>
      <c r="M33" s="382"/>
      <c r="N33" s="383"/>
      <c r="O33" s="86" t="str">
        <f t="shared" si="4"/>
        <v>O175</v>
      </c>
      <c r="P33" s="381" t="str">
        <f t="shared" si="5"/>
        <v>O308</v>
      </c>
      <c r="Q33" s="383" t="str">
        <f t="shared" si="6"/>
        <v>O175</v>
      </c>
      <c r="S33" s="85">
        <v>8</v>
      </c>
      <c r="T33" s="379" t="s">
        <v>5392</v>
      </c>
      <c r="U33" s="402"/>
      <c r="V33" s="402"/>
      <c r="W33" s="380"/>
      <c r="X33" s="80" t="s">
        <v>5260</v>
      </c>
      <c r="Y33" s="80" t="s">
        <v>5128</v>
      </c>
    </row>
    <row r="34" spans="2:25" ht="22.5" customHeight="1">
      <c r="B34" s="81">
        <v>9</v>
      </c>
      <c r="C34" s="381" t="str">
        <f t="shared" si="0"/>
        <v>O28</v>
      </c>
      <c r="D34" s="382"/>
      <c r="E34" s="382"/>
      <c r="F34" s="383"/>
      <c r="G34" s="86" t="str">
        <f t="shared" si="1"/>
        <v>O161</v>
      </c>
      <c r="H34" s="86" t="str">
        <f t="shared" si="2"/>
        <v>O294</v>
      </c>
      <c r="J34" s="81">
        <v>24</v>
      </c>
      <c r="K34" s="381" t="str">
        <f t="shared" si="3"/>
        <v>O43</v>
      </c>
      <c r="L34" s="382"/>
      <c r="M34" s="382"/>
      <c r="N34" s="383"/>
      <c r="O34" s="86" t="str">
        <f t="shared" si="4"/>
        <v>O176</v>
      </c>
      <c r="P34" s="381" t="str">
        <f t="shared" si="5"/>
        <v>O309</v>
      </c>
      <c r="Q34" s="383" t="str">
        <f t="shared" si="6"/>
        <v>O176</v>
      </c>
      <c r="S34" s="85">
        <v>9</v>
      </c>
      <c r="T34" s="379" t="s">
        <v>5393</v>
      </c>
      <c r="U34" s="402"/>
      <c r="V34" s="402"/>
      <c r="W34" s="380"/>
      <c r="X34" s="80" t="s">
        <v>5261</v>
      </c>
      <c r="Y34" s="80" t="s">
        <v>5129</v>
      </c>
    </row>
    <row r="35" spans="2:25" ht="22.5" customHeight="1">
      <c r="B35" s="81">
        <v>10</v>
      </c>
      <c r="C35" s="381" t="str">
        <f t="shared" si="0"/>
        <v>O29</v>
      </c>
      <c r="D35" s="382"/>
      <c r="E35" s="382"/>
      <c r="F35" s="383"/>
      <c r="G35" s="86" t="str">
        <f t="shared" si="1"/>
        <v>O162</v>
      </c>
      <c r="H35" s="86" t="str">
        <f t="shared" si="2"/>
        <v>O295</v>
      </c>
      <c r="J35" s="81">
        <v>25</v>
      </c>
      <c r="K35" s="381" t="str">
        <f t="shared" si="3"/>
        <v>O44</v>
      </c>
      <c r="L35" s="382"/>
      <c r="M35" s="382"/>
      <c r="N35" s="383"/>
      <c r="O35" s="86" t="str">
        <f t="shared" si="4"/>
        <v>O177</v>
      </c>
      <c r="P35" s="381" t="str">
        <f t="shared" si="5"/>
        <v>O310</v>
      </c>
      <c r="Q35" s="383" t="str">
        <f t="shared" si="6"/>
        <v>O177</v>
      </c>
      <c r="S35" s="85">
        <v>10</v>
      </c>
      <c r="T35" s="379" t="s">
        <v>5394</v>
      </c>
      <c r="U35" s="402"/>
      <c r="V35" s="402"/>
      <c r="W35" s="380"/>
      <c r="X35" s="80" t="s">
        <v>5262</v>
      </c>
      <c r="Y35" s="80" t="s">
        <v>5130</v>
      </c>
    </row>
    <row r="36" spans="2:25" ht="22.5" customHeight="1">
      <c r="B36" s="81">
        <v>11</v>
      </c>
      <c r="C36" s="381" t="str">
        <f t="shared" si="0"/>
        <v>O30</v>
      </c>
      <c r="D36" s="382"/>
      <c r="E36" s="382"/>
      <c r="F36" s="383"/>
      <c r="G36" s="86" t="str">
        <f t="shared" si="1"/>
        <v>O163</v>
      </c>
      <c r="H36" s="86" t="str">
        <f t="shared" si="2"/>
        <v>O296</v>
      </c>
      <c r="J36" s="81">
        <v>26</v>
      </c>
      <c r="K36" s="381" t="str">
        <f t="shared" si="3"/>
        <v>O45</v>
      </c>
      <c r="L36" s="382"/>
      <c r="M36" s="382"/>
      <c r="N36" s="383"/>
      <c r="O36" s="86" t="str">
        <f t="shared" si="4"/>
        <v>O178</v>
      </c>
      <c r="P36" s="381" t="str">
        <f t="shared" si="5"/>
        <v>O311</v>
      </c>
      <c r="Q36" s="383" t="str">
        <f t="shared" si="6"/>
        <v>O178</v>
      </c>
      <c r="S36" s="85">
        <v>11</v>
      </c>
      <c r="T36" s="379" t="s">
        <v>5395</v>
      </c>
      <c r="U36" s="402"/>
      <c r="V36" s="402"/>
      <c r="W36" s="380"/>
      <c r="X36" s="80" t="s">
        <v>5263</v>
      </c>
      <c r="Y36" s="80" t="s">
        <v>5131</v>
      </c>
    </row>
    <row r="37" spans="2:25" ht="22.5" customHeight="1">
      <c r="B37" s="81">
        <v>12</v>
      </c>
      <c r="C37" s="381" t="str">
        <f t="shared" si="0"/>
        <v>O31</v>
      </c>
      <c r="D37" s="382"/>
      <c r="E37" s="382"/>
      <c r="F37" s="383"/>
      <c r="G37" s="86" t="str">
        <f t="shared" si="1"/>
        <v>O164</v>
      </c>
      <c r="H37" s="86" t="str">
        <f t="shared" si="2"/>
        <v>O297</v>
      </c>
      <c r="J37" s="81">
        <v>27</v>
      </c>
      <c r="K37" s="381" t="str">
        <f t="shared" si="3"/>
        <v>O46</v>
      </c>
      <c r="L37" s="382"/>
      <c r="M37" s="382"/>
      <c r="N37" s="383"/>
      <c r="O37" s="86" t="str">
        <f t="shared" si="4"/>
        <v>O179</v>
      </c>
      <c r="P37" s="381" t="str">
        <f t="shared" si="5"/>
        <v>O312</v>
      </c>
      <c r="Q37" s="383" t="str">
        <f t="shared" si="6"/>
        <v>O179</v>
      </c>
      <c r="S37" s="85">
        <v>12</v>
      </c>
      <c r="T37" s="379" t="s">
        <v>5396</v>
      </c>
      <c r="U37" s="402"/>
      <c r="V37" s="402"/>
      <c r="W37" s="380"/>
      <c r="X37" s="80" t="s">
        <v>5264</v>
      </c>
      <c r="Y37" s="80" t="s">
        <v>5132</v>
      </c>
    </row>
    <row r="38" spans="2:25" ht="22.5" customHeight="1">
      <c r="B38" s="81">
        <v>13</v>
      </c>
      <c r="C38" s="381" t="str">
        <f t="shared" si="0"/>
        <v>O32</v>
      </c>
      <c r="D38" s="382"/>
      <c r="E38" s="382"/>
      <c r="F38" s="383"/>
      <c r="G38" s="86" t="str">
        <f t="shared" si="1"/>
        <v>O165</v>
      </c>
      <c r="H38" s="86" t="str">
        <f t="shared" si="2"/>
        <v>O298</v>
      </c>
      <c r="J38" s="81">
        <v>28</v>
      </c>
      <c r="K38" s="381" t="str">
        <f t="shared" si="3"/>
        <v>O47</v>
      </c>
      <c r="L38" s="382"/>
      <c r="M38" s="382"/>
      <c r="N38" s="383"/>
      <c r="O38" s="86" t="str">
        <f t="shared" si="4"/>
        <v>O180</v>
      </c>
      <c r="P38" s="381" t="str">
        <f t="shared" si="5"/>
        <v>O313</v>
      </c>
      <c r="Q38" s="383" t="str">
        <f t="shared" si="6"/>
        <v>O180</v>
      </c>
      <c r="S38" s="85">
        <v>13</v>
      </c>
      <c r="T38" s="379" t="s">
        <v>5397</v>
      </c>
      <c r="U38" s="402"/>
      <c r="V38" s="402"/>
      <c r="W38" s="380"/>
      <c r="X38" s="80" t="s">
        <v>5265</v>
      </c>
      <c r="Y38" s="80" t="s">
        <v>5133</v>
      </c>
    </row>
    <row r="39" spans="2:25" ht="22.5" customHeight="1">
      <c r="B39" s="81">
        <v>14</v>
      </c>
      <c r="C39" s="381" t="str">
        <f t="shared" si="0"/>
        <v>O33</v>
      </c>
      <c r="D39" s="382"/>
      <c r="E39" s="382"/>
      <c r="F39" s="383"/>
      <c r="G39" s="86" t="str">
        <f t="shared" si="1"/>
        <v>O166</v>
      </c>
      <c r="H39" s="86" t="str">
        <f t="shared" si="2"/>
        <v>O299</v>
      </c>
      <c r="J39" s="81">
        <v>29</v>
      </c>
      <c r="K39" s="381" t="str">
        <f t="shared" si="3"/>
        <v>O48</v>
      </c>
      <c r="L39" s="382"/>
      <c r="M39" s="382"/>
      <c r="N39" s="383"/>
      <c r="O39" s="86" t="str">
        <f t="shared" si="4"/>
        <v>O181</v>
      </c>
      <c r="P39" s="381" t="str">
        <f t="shared" si="5"/>
        <v>O314</v>
      </c>
      <c r="Q39" s="383" t="str">
        <f t="shared" si="6"/>
        <v>O181</v>
      </c>
      <c r="S39" s="85">
        <v>14</v>
      </c>
      <c r="T39" s="379" t="s">
        <v>5398</v>
      </c>
      <c r="U39" s="402"/>
      <c r="V39" s="402"/>
      <c r="W39" s="380"/>
      <c r="X39" s="80" t="s">
        <v>5266</v>
      </c>
      <c r="Y39" s="80" t="s">
        <v>5134</v>
      </c>
    </row>
    <row r="40" spans="2:25" ht="22.5" customHeight="1">
      <c r="B40" s="81">
        <v>15</v>
      </c>
      <c r="C40" s="381" t="str">
        <f t="shared" si="0"/>
        <v>O34</v>
      </c>
      <c r="D40" s="382"/>
      <c r="E40" s="382"/>
      <c r="F40" s="383"/>
      <c r="G40" s="86" t="str">
        <f t="shared" si="1"/>
        <v>O167</v>
      </c>
      <c r="H40" s="86" t="str">
        <f t="shared" si="2"/>
        <v>O300</v>
      </c>
      <c r="J40" s="81">
        <v>30</v>
      </c>
      <c r="K40" s="381" t="str">
        <f t="shared" si="3"/>
        <v>O49</v>
      </c>
      <c r="L40" s="382"/>
      <c r="M40" s="382"/>
      <c r="N40" s="383"/>
      <c r="O40" s="86" t="str">
        <f t="shared" si="4"/>
        <v>O182</v>
      </c>
      <c r="P40" s="381" t="str">
        <f t="shared" si="5"/>
        <v>O315</v>
      </c>
      <c r="Q40" s="383" t="str">
        <f t="shared" si="6"/>
        <v>O182</v>
      </c>
      <c r="S40" s="85">
        <v>15</v>
      </c>
      <c r="T40" s="379" t="s">
        <v>5399</v>
      </c>
      <c r="U40" s="402"/>
      <c r="V40" s="402"/>
      <c r="W40" s="380"/>
      <c r="X40" s="80" t="s">
        <v>5267</v>
      </c>
      <c r="Y40" s="80" t="s">
        <v>5135</v>
      </c>
    </row>
    <row r="41" spans="19:25" ht="22.5" customHeight="1">
      <c r="S41" s="85">
        <v>16</v>
      </c>
      <c r="T41" s="379" t="s">
        <v>5400</v>
      </c>
      <c r="U41" s="402"/>
      <c r="V41" s="402"/>
      <c r="W41" s="380"/>
      <c r="X41" s="80" t="s">
        <v>5268</v>
      </c>
      <c r="Y41" s="80" t="s">
        <v>5136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5401</v>
      </c>
      <c r="U42" s="402"/>
      <c r="V42" s="402"/>
      <c r="W42" s="380"/>
      <c r="X42" s="80" t="s">
        <v>5269</v>
      </c>
      <c r="Y42" s="80" t="s">
        <v>5137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5402</v>
      </c>
      <c r="U43" s="402"/>
      <c r="V43" s="402"/>
      <c r="W43" s="380"/>
      <c r="X43" s="80" t="s">
        <v>5270</v>
      </c>
      <c r="Y43" s="80" t="s">
        <v>5138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5403</v>
      </c>
      <c r="U44" s="402"/>
      <c r="V44" s="402"/>
      <c r="W44" s="380"/>
      <c r="X44" s="80" t="s">
        <v>5271</v>
      </c>
      <c r="Y44" s="80" t="s">
        <v>5139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5404</v>
      </c>
      <c r="U45" s="402"/>
      <c r="V45" s="402"/>
      <c r="W45" s="380"/>
      <c r="X45" s="80" t="s">
        <v>5272</v>
      </c>
      <c r="Y45" s="80" t="s">
        <v>5140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5405</v>
      </c>
      <c r="U46" s="402"/>
      <c r="V46" s="402"/>
      <c r="W46" s="380"/>
      <c r="X46" s="80" t="s">
        <v>5273</v>
      </c>
      <c r="Y46" s="80" t="s">
        <v>5141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5406</v>
      </c>
      <c r="U47" s="402"/>
      <c r="V47" s="402"/>
      <c r="W47" s="380"/>
      <c r="X47" s="80" t="s">
        <v>5274</v>
      </c>
      <c r="Y47" s="80" t="s">
        <v>5142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5407</v>
      </c>
      <c r="U48" s="402"/>
      <c r="V48" s="402"/>
      <c r="W48" s="380"/>
      <c r="X48" s="80" t="s">
        <v>5275</v>
      </c>
      <c r="Y48" s="80" t="s">
        <v>5143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5408</v>
      </c>
      <c r="U49" s="402"/>
      <c r="V49" s="402"/>
      <c r="W49" s="380"/>
      <c r="X49" s="80" t="s">
        <v>5276</v>
      </c>
      <c r="Y49" s="80" t="s">
        <v>5144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5409</v>
      </c>
      <c r="U50" s="402"/>
      <c r="V50" s="402"/>
      <c r="W50" s="380"/>
      <c r="X50" s="80" t="s">
        <v>5277</v>
      </c>
      <c r="Y50" s="80" t="s">
        <v>5145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5410</v>
      </c>
      <c r="U51" s="402"/>
      <c r="V51" s="402"/>
      <c r="W51" s="380"/>
      <c r="X51" s="80" t="s">
        <v>5278</v>
      </c>
      <c r="Y51" s="80" t="s">
        <v>5146</v>
      </c>
    </row>
    <row r="52" spans="19:25" ht="22.5" customHeight="1">
      <c r="S52" s="85">
        <v>27</v>
      </c>
      <c r="T52" s="379" t="s">
        <v>5411</v>
      </c>
      <c r="U52" s="402"/>
      <c r="V52" s="402"/>
      <c r="W52" s="380"/>
      <c r="X52" s="80" t="s">
        <v>5279</v>
      </c>
      <c r="Y52" s="80" t="s">
        <v>5147</v>
      </c>
    </row>
    <row r="53" spans="19:25" ht="22.5" customHeight="1">
      <c r="S53" s="85">
        <v>28</v>
      </c>
      <c r="T53" s="379" t="s">
        <v>5412</v>
      </c>
      <c r="U53" s="402"/>
      <c r="V53" s="402"/>
      <c r="W53" s="380"/>
      <c r="X53" s="80" t="s">
        <v>5280</v>
      </c>
      <c r="Y53" s="80" t="s">
        <v>5148</v>
      </c>
    </row>
    <row r="54" spans="19:25" ht="22.5" customHeight="1">
      <c r="S54" s="85">
        <v>29</v>
      </c>
      <c r="T54" s="379" t="s">
        <v>5413</v>
      </c>
      <c r="U54" s="402"/>
      <c r="V54" s="402"/>
      <c r="W54" s="380"/>
      <c r="X54" s="80" t="s">
        <v>5281</v>
      </c>
      <c r="Y54" s="80" t="s">
        <v>5149</v>
      </c>
    </row>
    <row r="55" spans="19:25" ht="22.5" customHeight="1">
      <c r="S55" s="85">
        <v>30</v>
      </c>
      <c r="T55" s="379" t="s">
        <v>5414</v>
      </c>
      <c r="U55" s="402"/>
      <c r="V55" s="402"/>
      <c r="W55" s="380"/>
      <c r="X55" s="80" t="s">
        <v>5282</v>
      </c>
      <c r="Y55" s="80" t="s">
        <v>5150</v>
      </c>
    </row>
    <row r="56" spans="4:25" ht="22.5" customHeight="1">
      <c r="D56" s="11"/>
      <c r="E56" s="11"/>
      <c r="F56" s="11"/>
      <c r="S56" s="85">
        <v>31</v>
      </c>
      <c r="T56" s="379" t="s">
        <v>5415</v>
      </c>
      <c r="U56" s="402"/>
      <c r="V56" s="402"/>
      <c r="W56" s="380"/>
      <c r="X56" s="80" t="s">
        <v>5283</v>
      </c>
      <c r="Y56" s="80" t="s">
        <v>5151</v>
      </c>
    </row>
    <row r="57" spans="4:25" ht="22.5" customHeight="1">
      <c r="D57" s="11"/>
      <c r="E57" s="11"/>
      <c r="F57" s="11"/>
      <c r="S57" s="85">
        <v>32</v>
      </c>
      <c r="T57" s="379" t="s">
        <v>5416</v>
      </c>
      <c r="U57" s="402"/>
      <c r="V57" s="402"/>
      <c r="W57" s="380"/>
      <c r="X57" s="80" t="s">
        <v>5284</v>
      </c>
      <c r="Y57" s="80" t="s">
        <v>5152</v>
      </c>
    </row>
    <row r="58" spans="19:25" ht="22.5" customHeight="1">
      <c r="S58" s="85">
        <v>33</v>
      </c>
      <c r="T58" s="379" t="s">
        <v>5417</v>
      </c>
      <c r="U58" s="402"/>
      <c r="V58" s="402"/>
      <c r="W58" s="380"/>
      <c r="X58" s="80" t="s">
        <v>5285</v>
      </c>
      <c r="Y58" s="80" t="s">
        <v>5153</v>
      </c>
    </row>
    <row r="59" spans="19:25" ht="22.5" customHeight="1">
      <c r="S59" s="85">
        <v>34</v>
      </c>
      <c r="T59" s="379" t="s">
        <v>5418</v>
      </c>
      <c r="U59" s="402"/>
      <c r="V59" s="402"/>
      <c r="W59" s="380"/>
      <c r="X59" s="80" t="s">
        <v>5286</v>
      </c>
      <c r="Y59" s="80" t="s">
        <v>5154</v>
      </c>
    </row>
    <row r="60" spans="19:25" ht="22.5" customHeight="1">
      <c r="S60" s="85">
        <v>35</v>
      </c>
      <c r="T60" s="379" t="s">
        <v>5419</v>
      </c>
      <c r="U60" s="402"/>
      <c r="V60" s="402"/>
      <c r="W60" s="380"/>
      <c r="X60" s="80" t="s">
        <v>5287</v>
      </c>
      <c r="Y60" s="80" t="s">
        <v>5155</v>
      </c>
    </row>
    <row r="61" spans="19:25" ht="22.5" customHeight="1">
      <c r="S61" s="85">
        <v>36</v>
      </c>
      <c r="T61" s="379" t="s">
        <v>5420</v>
      </c>
      <c r="U61" s="402"/>
      <c r="V61" s="402"/>
      <c r="W61" s="380"/>
      <c r="X61" s="80" t="s">
        <v>5288</v>
      </c>
      <c r="Y61" s="80" t="s">
        <v>5156</v>
      </c>
    </row>
    <row r="62" spans="19:25" ht="22.5" customHeight="1">
      <c r="S62" s="85">
        <v>37</v>
      </c>
      <c r="T62" s="379" t="s">
        <v>5421</v>
      </c>
      <c r="U62" s="402"/>
      <c r="V62" s="402"/>
      <c r="W62" s="380"/>
      <c r="X62" s="80" t="s">
        <v>5289</v>
      </c>
      <c r="Y62" s="80" t="s">
        <v>5157</v>
      </c>
    </row>
    <row r="63" spans="19:25" ht="22.5" customHeight="1">
      <c r="S63" s="85">
        <v>38</v>
      </c>
      <c r="T63" s="379" t="s">
        <v>5422</v>
      </c>
      <c r="U63" s="402"/>
      <c r="V63" s="402"/>
      <c r="W63" s="380"/>
      <c r="X63" s="80" t="s">
        <v>5290</v>
      </c>
      <c r="Y63" s="80" t="s">
        <v>5158</v>
      </c>
    </row>
    <row r="64" spans="19:25" ht="22.5" customHeight="1">
      <c r="S64" s="85">
        <v>39</v>
      </c>
      <c r="T64" s="379" t="s">
        <v>5423</v>
      </c>
      <c r="U64" s="402"/>
      <c r="V64" s="402"/>
      <c r="W64" s="380"/>
      <c r="X64" s="80" t="s">
        <v>5291</v>
      </c>
      <c r="Y64" s="80" t="s">
        <v>5159</v>
      </c>
    </row>
    <row r="65" spans="19:25" ht="22.5" customHeight="1">
      <c r="S65" s="85">
        <v>40</v>
      </c>
      <c r="T65" s="379" t="s">
        <v>5424</v>
      </c>
      <c r="U65" s="402"/>
      <c r="V65" s="402"/>
      <c r="W65" s="380"/>
      <c r="X65" s="80" t="s">
        <v>5292</v>
      </c>
      <c r="Y65" s="80" t="s">
        <v>5160</v>
      </c>
    </row>
    <row r="66" spans="19:25" ht="22.5" customHeight="1">
      <c r="S66" s="85">
        <v>41</v>
      </c>
      <c r="T66" s="379" t="s">
        <v>5425</v>
      </c>
      <c r="U66" s="402"/>
      <c r="V66" s="402"/>
      <c r="W66" s="380"/>
      <c r="X66" s="80" t="s">
        <v>5293</v>
      </c>
      <c r="Y66" s="80" t="s">
        <v>5161</v>
      </c>
    </row>
    <row r="67" spans="19:25" ht="22.5" customHeight="1">
      <c r="S67" s="85">
        <v>42</v>
      </c>
      <c r="T67" s="379" t="s">
        <v>5426</v>
      </c>
      <c r="U67" s="402"/>
      <c r="V67" s="402"/>
      <c r="W67" s="380"/>
      <c r="X67" s="80" t="s">
        <v>5294</v>
      </c>
      <c r="Y67" s="80" t="s">
        <v>5162</v>
      </c>
    </row>
    <row r="68" spans="19:25" ht="22.5" customHeight="1">
      <c r="S68" s="85">
        <v>43</v>
      </c>
      <c r="T68" s="379" t="s">
        <v>5427</v>
      </c>
      <c r="U68" s="402"/>
      <c r="V68" s="402"/>
      <c r="W68" s="380"/>
      <c r="X68" s="80" t="s">
        <v>5295</v>
      </c>
      <c r="Y68" s="80" t="s">
        <v>5163</v>
      </c>
    </row>
    <row r="69" spans="19:25" ht="22.5" customHeight="1">
      <c r="S69" s="85">
        <v>44</v>
      </c>
      <c r="T69" s="379" t="s">
        <v>5428</v>
      </c>
      <c r="U69" s="402"/>
      <c r="V69" s="402"/>
      <c r="W69" s="380"/>
      <c r="X69" s="80" t="s">
        <v>5296</v>
      </c>
      <c r="Y69" s="80" t="s">
        <v>5164</v>
      </c>
    </row>
    <row r="70" spans="19:25" ht="22.5" customHeight="1">
      <c r="S70" s="85">
        <v>45</v>
      </c>
      <c r="T70" s="379" t="s">
        <v>5429</v>
      </c>
      <c r="U70" s="402"/>
      <c r="V70" s="402"/>
      <c r="W70" s="380"/>
      <c r="X70" s="80" t="s">
        <v>5297</v>
      </c>
      <c r="Y70" s="80" t="s">
        <v>5165</v>
      </c>
    </row>
    <row r="71" spans="19:25" ht="22.5" customHeight="1">
      <c r="S71" s="85">
        <v>46</v>
      </c>
      <c r="T71" s="379" t="s">
        <v>5430</v>
      </c>
      <c r="U71" s="402"/>
      <c r="V71" s="402"/>
      <c r="W71" s="380"/>
      <c r="X71" s="80" t="s">
        <v>5298</v>
      </c>
      <c r="Y71" s="80" t="s">
        <v>5166</v>
      </c>
    </row>
    <row r="72" spans="19:25" ht="22.5" customHeight="1">
      <c r="S72" s="85">
        <v>47</v>
      </c>
      <c r="T72" s="379" t="s">
        <v>5431</v>
      </c>
      <c r="U72" s="402"/>
      <c r="V72" s="402"/>
      <c r="W72" s="380"/>
      <c r="X72" s="80" t="s">
        <v>5299</v>
      </c>
      <c r="Y72" s="80" t="s">
        <v>5167</v>
      </c>
    </row>
    <row r="73" spans="19:25" ht="22.5" customHeight="1">
      <c r="S73" s="85">
        <v>48</v>
      </c>
      <c r="T73" s="379" t="s">
        <v>5432</v>
      </c>
      <c r="U73" s="402"/>
      <c r="V73" s="402"/>
      <c r="W73" s="380"/>
      <c r="X73" s="80" t="s">
        <v>5300</v>
      </c>
      <c r="Y73" s="80" t="s">
        <v>5168</v>
      </c>
    </row>
    <row r="74" spans="19:25" ht="22.5" customHeight="1">
      <c r="S74" s="85">
        <v>49</v>
      </c>
      <c r="T74" s="379" t="s">
        <v>5433</v>
      </c>
      <c r="U74" s="402"/>
      <c r="V74" s="402"/>
      <c r="W74" s="380"/>
      <c r="X74" s="80" t="s">
        <v>5301</v>
      </c>
      <c r="Y74" s="80" t="s">
        <v>5169</v>
      </c>
    </row>
    <row r="75" spans="19:25" ht="22.5" customHeight="1">
      <c r="S75" s="85">
        <v>50</v>
      </c>
      <c r="T75" s="379" t="s">
        <v>5434</v>
      </c>
      <c r="U75" s="402"/>
      <c r="V75" s="402"/>
      <c r="W75" s="380"/>
      <c r="X75" s="80" t="s">
        <v>5302</v>
      </c>
      <c r="Y75" s="80" t="s">
        <v>5170</v>
      </c>
    </row>
    <row r="76" spans="19:25" ht="22.5" customHeight="1">
      <c r="S76" s="85">
        <v>51</v>
      </c>
      <c r="T76" s="379" t="s">
        <v>5435</v>
      </c>
      <c r="U76" s="402"/>
      <c r="V76" s="402"/>
      <c r="W76" s="380"/>
      <c r="X76" s="80" t="s">
        <v>5303</v>
      </c>
      <c r="Y76" s="80" t="s">
        <v>5171</v>
      </c>
    </row>
    <row r="77" spans="19:25" ht="22.5" customHeight="1">
      <c r="S77" s="85">
        <v>52</v>
      </c>
      <c r="T77" s="379" t="s">
        <v>5436</v>
      </c>
      <c r="U77" s="402"/>
      <c r="V77" s="402"/>
      <c r="W77" s="380"/>
      <c r="X77" s="80" t="s">
        <v>5304</v>
      </c>
      <c r="Y77" s="80" t="s">
        <v>5172</v>
      </c>
    </row>
    <row r="78" spans="19:25" ht="22.5" customHeight="1">
      <c r="S78" s="85">
        <v>53</v>
      </c>
      <c r="T78" s="379" t="s">
        <v>5437</v>
      </c>
      <c r="U78" s="402"/>
      <c r="V78" s="402"/>
      <c r="W78" s="380"/>
      <c r="X78" s="80" t="s">
        <v>5305</v>
      </c>
      <c r="Y78" s="80" t="s">
        <v>5173</v>
      </c>
    </row>
    <row r="79" spans="19:25" ht="22.5" customHeight="1">
      <c r="S79" s="85">
        <v>54</v>
      </c>
      <c r="T79" s="379" t="s">
        <v>5438</v>
      </c>
      <c r="U79" s="402"/>
      <c r="V79" s="402"/>
      <c r="W79" s="380"/>
      <c r="X79" s="80" t="s">
        <v>5306</v>
      </c>
      <c r="Y79" s="80" t="s">
        <v>5174</v>
      </c>
    </row>
    <row r="80" spans="19:25" ht="22.5" customHeight="1">
      <c r="S80" s="85">
        <v>55</v>
      </c>
      <c r="T80" s="379" t="s">
        <v>5439</v>
      </c>
      <c r="U80" s="402"/>
      <c r="V80" s="402"/>
      <c r="W80" s="380"/>
      <c r="X80" s="80" t="s">
        <v>5307</v>
      </c>
      <c r="Y80" s="80" t="s">
        <v>5175</v>
      </c>
    </row>
    <row r="81" spans="19:25" ht="22.5" customHeight="1">
      <c r="S81" s="85">
        <v>56</v>
      </c>
      <c r="T81" s="379" t="s">
        <v>5440</v>
      </c>
      <c r="U81" s="402"/>
      <c r="V81" s="402"/>
      <c r="W81" s="380"/>
      <c r="X81" s="80" t="s">
        <v>5308</v>
      </c>
      <c r="Y81" s="80" t="s">
        <v>5176</v>
      </c>
    </row>
    <row r="82" spans="19:25" ht="22.5" customHeight="1">
      <c r="S82" s="85">
        <v>57</v>
      </c>
      <c r="T82" s="379" t="s">
        <v>5441</v>
      </c>
      <c r="U82" s="402"/>
      <c r="V82" s="402"/>
      <c r="W82" s="380"/>
      <c r="X82" s="80" t="s">
        <v>5309</v>
      </c>
      <c r="Y82" s="80" t="s">
        <v>5177</v>
      </c>
    </row>
    <row r="83" spans="19:25" ht="22.5" customHeight="1">
      <c r="S83" s="85">
        <v>58</v>
      </c>
      <c r="T83" s="379" t="s">
        <v>5442</v>
      </c>
      <c r="U83" s="402"/>
      <c r="V83" s="402"/>
      <c r="W83" s="380"/>
      <c r="X83" s="80" t="s">
        <v>5310</v>
      </c>
      <c r="Y83" s="80" t="s">
        <v>5178</v>
      </c>
    </row>
    <row r="84" spans="19:25" ht="22.5" customHeight="1">
      <c r="S84" s="85">
        <v>59</v>
      </c>
      <c r="T84" s="379" t="s">
        <v>5443</v>
      </c>
      <c r="U84" s="402"/>
      <c r="V84" s="402"/>
      <c r="W84" s="380"/>
      <c r="X84" s="80" t="s">
        <v>5311</v>
      </c>
      <c r="Y84" s="80" t="s">
        <v>5179</v>
      </c>
    </row>
    <row r="85" spans="19:25" ht="22.5" customHeight="1">
      <c r="S85" s="85">
        <v>60</v>
      </c>
      <c r="T85" s="379" t="s">
        <v>5444</v>
      </c>
      <c r="U85" s="402"/>
      <c r="V85" s="402"/>
      <c r="W85" s="380"/>
      <c r="X85" s="80" t="s">
        <v>5312</v>
      </c>
      <c r="Y85" s="80" t="s">
        <v>5180</v>
      </c>
    </row>
    <row r="86" spans="19:25" ht="22.5" customHeight="1">
      <c r="S86" s="85">
        <v>61</v>
      </c>
      <c r="T86" s="379" t="s">
        <v>5445</v>
      </c>
      <c r="U86" s="402"/>
      <c r="V86" s="402"/>
      <c r="W86" s="380"/>
      <c r="X86" s="80" t="s">
        <v>5313</v>
      </c>
      <c r="Y86" s="80" t="s">
        <v>5181</v>
      </c>
    </row>
    <row r="87" spans="19:25" ht="22.5" customHeight="1">
      <c r="S87" s="85">
        <v>62</v>
      </c>
      <c r="T87" s="379" t="s">
        <v>5446</v>
      </c>
      <c r="U87" s="402"/>
      <c r="V87" s="402"/>
      <c r="W87" s="380"/>
      <c r="X87" s="80" t="s">
        <v>5314</v>
      </c>
      <c r="Y87" s="80" t="s">
        <v>5182</v>
      </c>
    </row>
    <row r="88" spans="19:25" ht="22.5" customHeight="1">
      <c r="S88" s="85">
        <v>63</v>
      </c>
      <c r="T88" s="379" t="s">
        <v>5447</v>
      </c>
      <c r="U88" s="402"/>
      <c r="V88" s="402"/>
      <c r="W88" s="380"/>
      <c r="X88" s="80" t="s">
        <v>5315</v>
      </c>
      <c r="Y88" s="80" t="s">
        <v>5183</v>
      </c>
    </row>
    <row r="89" spans="19:25" ht="22.5" customHeight="1">
      <c r="S89" s="85">
        <v>64</v>
      </c>
      <c r="T89" s="379" t="s">
        <v>5448</v>
      </c>
      <c r="U89" s="402"/>
      <c r="V89" s="402"/>
      <c r="W89" s="380"/>
      <c r="X89" s="80" t="s">
        <v>5316</v>
      </c>
      <c r="Y89" s="80" t="s">
        <v>5184</v>
      </c>
    </row>
    <row r="90" spans="19:25" ht="22.5" customHeight="1">
      <c r="S90" s="85">
        <v>65</v>
      </c>
      <c r="T90" s="379" t="s">
        <v>5449</v>
      </c>
      <c r="U90" s="402"/>
      <c r="V90" s="402"/>
      <c r="W90" s="380"/>
      <c r="X90" s="80" t="s">
        <v>5317</v>
      </c>
      <c r="Y90" s="80" t="s">
        <v>5185</v>
      </c>
    </row>
    <row r="91" spans="19:25" ht="22.5" customHeight="1">
      <c r="S91" s="85">
        <v>66</v>
      </c>
      <c r="T91" s="379" t="s">
        <v>5450</v>
      </c>
      <c r="U91" s="402"/>
      <c r="V91" s="402"/>
      <c r="W91" s="380"/>
      <c r="X91" s="80" t="s">
        <v>5318</v>
      </c>
      <c r="Y91" s="80" t="s">
        <v>5186</v>
      </c>
    </row>
    <row r="92" spans="19:25" ht="22.5" customHeight="1">
      <c r="S92" s="85">
        <v>67</v>
      </c>
      <c r="T92" s="379" t="s">
        <v>5451</v>
      </c>
      <c r="U92" s="402"/>
      <c r="V92" s="402"/>
      <c r="W92" s="380"/>
      <c r="X92" s="80" t="s">
        <v>5319</v>
      </c>
      <c r="Y92" s="80" t="s">
        <v>5187</v>
      </c>
    </row>
    <row r="93" spans="19:25" ht="22.5" customHeight="1">
      <c r="S93" s="85">
        <v>68</v>
      </c>
      <c r="T93" s="379" t="s">
        <v>5452</v>
      </c>
      <c r="U93" s="402"/>
      <c r="V93" s="402"/>
      <c r="W93" s="380"/>
      <c r="X93" s="80" t="s">
        <v>5320</v>
      </c>
      <c r="Y93" s="80" t="s">
        <v>5188</v>
      </c>
    </row>
    <row r="94" spans="19:25" ht="22.5" customHeight="1">
      <c r="S94" s="85">
        <v>69</v>
      </c>
      <c r="T94" s="379" t="s">
        <v>5453</v>
      </c>
      <c r="U94" s="402"/>
      <c r="V94" s="402"/>
      <c r="W94" s="380"/>
      <c r="X94" s="80" t="s">
        <v>5321</v>
      </c>
      <c r="Y94" s="80" t="s">
        <v>5189</v>
      </c>
    </row>
    <row r="95" spans="19:25" ht="22.5" customHeight="1">
      <c r="S95" s="85">
        <v>70</v>
      </c>
      <c r="T95" s="379" t="s">
        <v>5454</v>
      </c>
      <c r="U95" s="402"/>
      <c r="V95" s="402"/>
      <c r="W95" s="380"/>
      <c r="X95" s="80" t="s">
        <v>5322</v>
      </c>
      <c r="Y95" s="80" t="s">
        <v>5190</v>
      </c>
    </row>
    <row r="96" spans="19:25" ht="22.5" customHeight="1">
      <c r="S96" s="85">
        <v>71</v>
      </c>
      <c r="T96" s="379" t="s">
        <v>5455</v>
      </c>
      <c r="U96" s="402"/>
      <c r="V96" s="402"/>
      <c r="W96" s="380"/>
      <c r="X96" s="80" t="s">
        <v>5323</v>
      </c>
      <c r="Y96" s="80" t="s">
        <v>5191</v>
      </c>
    </row>
    <row r="97" spans="19:25" ht="22.5" customHeight="1">
      <c r="S97" s="85">
        <v>72</v>
      </c>
      <c r="T97" s="379" t="s">
        <v>5456</v>
      </c>
      <c r="U97" s="402"/>
      <c r="V97" s="402"/>
      <c r="W97" s="380"/>
      <c r="X97" s="80" t="s">
        <v>5324</v>
      </c>
      <c r="Y97" s="80" t="s">
        <v>5192</v>
      </c>
    </row>
    <row r="98" spans="19:25" ht="22.5" customHeight="1">
      <c r="S98" s="85">
        <v>73</v>
      </c>
      <c r="T98" s="379" t="s">
        <v>5457</v>
      </c>
      <c r="U98" s="402"/>
      <c r="V98" s="402"/>
      <c r="W98" s="380"/>
      <c r="X98" s="80" t="s">
        <v>5325</v>
      </c>
      <c r="Y98" s="80" t="s">
        <v>5193</v>
      </c>
    </row>
    <row r="99" spans="19:25" ht="22.5" customHeight="1">
      <c r="S99" s="85">
        <v>74</v>
      </c>
      <c r="T99" s="379" t="s">
        <v>5458</v>
      </c>
      <c r="U99" s="402"/>
      <c r="V99" s="402"/>
      <c r="W99" s="380"/>
      <c r="X99" s="80" t="s">
        <v>5326</v>
      </c>
      <c r="Y99" s="80" t="s">
        <v>5194</v>
      </c>
    </row>
    <row r="100" spans="19:25" ht="22.5" customHeight="1">
      <c r="S100" s="85">
        <v>75</v>
      </c>
      <c r="T100" s="379" t="s">
        <v>5459</v>
      </c>
      <c r="U100" s="402"/>
      <c r="V100" s="402"/>
      <c r="W100" s="380"/>
      <c r="X100" s="80" t="s">
        <v>5327</v>
      </c>
      <c r="Y100" s="80" t="s">
        <v>5195</v>
      </c>
    </row>
    <row r="101" spans="19:25" ht="22.5" customHeight="1">
      <c r="S101" s="85">
        <v>76</v>
      </c>
      <c r="T101" s="379" t="s">
        <v>5460</v>
      </c>
      <c r="U101" s="402"/>
      <c r="V101" s="402"/>
      <c r="W101" s="380"/>
      <c r="X101" s="80" t="s">
        <v>5328</v>
      </c>
      <c r="Y101" s="80" t="s">
        <v>5196</v>
      </c>
    </row>
    <row r="102" spans="19:25" ht="22.5" customHeight="1">
      <c r="S102" s="85">
        <v>77</v>
      </c>
      <c r="T102" s="379" t="s">
        <v>5461</v>
      </c>
      <c r="U102" s="402"/>
      <c r="V102" s="402"/>
      <c r="W102" s="380"/>
      <c r="X102" s="80" t="s">
        <v>5329</v>
      </c>
      <c r="Y102" s="80" t="s">
        <v>5197</v>
      </c>
    </row>
    <row r="103" spans="19:25" ht="22.5" customHeight="1">
      <c r="S103" s="85">
        <v>78</v>
      </c>
      <c r="T103" s="379" t="s">
        <v>5462</v>
      </c>
      <c r="U103" s="402"/>
      <c r="V103" s="402"/>
      <c r="W103" s="380"/>
      <c r="X103" s="80" t="s">
        <v>5330</v>
      </c>
      <c r="Y103" s="80" t="s">
        <v>5198</v>
      </c>
    </row>
    <row r="104" spans="19:25" ht="22.5" customHeight="1">
      <c r="S104" s="85">
        <v>79</v>
      </c>
      <c r="T104" s="379" t="s">
        <v>5463</v>
      </c>
      <c r="U104" s="402"/>
      <c r="V104" s="402"/>
      <c r="W104" s="380"/>
      <c r="X104" s="80" t="s">
        <v>5331</v>
      </c>
      <c r="Y104" s="80" t="s">
        <v>5199</v>
      </c>
    </row>
    <row r="105" spans="19:25" ht="22.5" customHeight="1">
      <c r="S105" s="85">
        <v>80</v>
      </c>
      <c r="T105" s="379" t="s">
        <v>5464</v>
      </c>
      <c r="U105" s="402"/>
      <c r="V105" s="402"/>
      <c r="W105" s="380"/>
      <c r="X105" s="80" t="s">
        <v>5332</v>
      </c>
      <c r="Y105" s="80" t="s">
        <v>5200</v>
      </c>
    </row>
    <row r="106" spans="19:25" ht="22.5" customHeight="1">
      <c r="S106" s="85">
        <v>81</v>
      </c>
      <c r="T106" s="379" t="s">
        <v>5465</v>
      </c>
      <c r="U106" s="402"/>
      <c r="V106" s="402"/>
      <c r="W106" s="380"/>
      <c r="X106" s="80" t="s">
        <v>5333</v>
      </c>
      <c r="Y106" s="80" t="s">
        <v>5201</v>
      </c>
    </row>
    <row r="107" spans="19:25" ht="22.5" customHeight="1">
      <c r="S107" s="85">
        <v>82</v>
      </c>
      <c r="T107" s="379" t="s">
        <v>5466</v>
      </c>
      <c r="U107" s="402"/>
      <c r="V107" s="402"/>
      <c r="W107" s="380"/>
      <c r="X107" s="80" t="s">
        <v>5334</v>
      </c>
      <c r="Y107" s="80" t="s">
        <v>5202</v>
      </c>
    </row>
    <row r="108" spans="19:25" ht="22.5" customHeight="1">
      <c r="S108" s="85">
        <v>83</v>
      </c>
      <c r="T108" s="379" t="s">
        <v>5467</v>
      </c>
      <c r="U108" s="402"/>
      <c r="V108" s="402"/>
      <c r="W108" s="380"/>
      <c r="X108" s="80" t="s">
        <v>5335</v>
      </c>
      <c r="Y108" s="80" t="s">
        <v>5203</v>
      </c>
    </row>
    <row r="109" spans="19:25" ht="22.5" customHeight="1">
      <c r="S109" s="85">
        <v>84</v>
      </c>
      <c r="T109" s="379" t="s">
        <v>5468</v>
      </c>
      <c r="U109" s="402"/>
      <c r="V109" s="402"/>
      <c r="W109" s="380"/>
      <c r="X109" s="80" t="s">
        <v>5336</v>
      </c>
      <c r="Y109" s="80" t="s">
        <v>5204</v>
      </c>
    </row>
    <row r="110" spans="19:25" ht="22.5" customHeight="1">
      <c r="S110" s="85">
        <v>85</v>
      </c>
      <c r="T110" s="379" t="s">
        <v>5469</v>
      </c>
      <c r="U110" s="402"/>
      <c r="V110" s="402"/>
      <c r="W110" s="380"/>
      <c r="X110" s="80" t="s">
        <v>5337</v>
      </c>
      <c r="Y110" s="80" t="s">
        <v>5205</v>
      </c>
    </row>
    <row r="111" spans="19:25" ht="22.5" customHeight="1">
      <c r="S111" s="85">
        <v>86</v>
      </c>
      <c r="T111" s="379" t="s">
        <v>5470</v>
      </c>
      <c r="U111" s="402"/>
      <c r="V111" s="402"/>
      <c r="W111" s="380"/>
      <c r="X111" s="80" t="s">
        <v>5338</v>
      </c>
      <c r="Y111" s="80" t="s">
        <v>5206</v>
      </c>
    </row>
    <row r="112" spans="19:25" ht="22.5" customHeight="1">
      <c r="S112" s="85">
        <v>87</v>
      </c>
      <c r="T112" s="379" t="s">
        <v>5471</v>
      </c>
      <c r="U112" s="402"/>
      <c r="V112" s="402"/>
      <c r="W112" s="380"/>
      <c r="X112" s="80" t="s">
        <v>5339</v>
      </c>
      <c r="Y112" s="80" t="s">
        <v>5207</v>
      </c>
    </row>
    <row r="113" spans="19:25" ht="22.5" customHeight="1">
      <c r="S113" s="85">
        <v>88</v>
      </c>
      <c r="T113" s="379" t="s">
        <v>5472</v>
      </c>
      <c r="U113" s="402"/>
      <c r="V113" s="402"/>
      <c r="W113" s="380"/>
      <c r="X113" s="80" t="s">
        <v>5340</v>
      </c>
      <c r="Y113" s="80" t="s">
        <v>5208</v>
      </c>
    </row>
    <row r="114" spans="19:25" ht="22.5" customHeight="1">
      <c r="S114" s="85">
        <v>89</v>
      </c>
      <c r="T114" s="379" t="s">
        <v>5473</v>
      </c>
      <c r="U114" s="402"/>
      <c r="V114" s="402"/>
      <c r="W114" s="380"/>
      <c r="X114" s="80" t="s">
        <v>5341</v>
      </c>
      <c r="Y114" s="80" t="s">
        <v>5209</v>
      </c>
    </row>
    <row r="115" spans="19:25" ht="22.5" customHeight="1">
      <c r="S115" s="85">
        <v>90</v>
      </c>
      <c r="T115" s="379" t="s">
        <v>5474</v>
      </c>
      <c r="U115" s="402"/>
      <c r="V115" s="402"/>
      <c r="W115" s="380"/>
      <c r="X115" s="80" t="s">
        <v>5342</v>
      </c>
      <c r="Y115" s="80" t="s">
        <v>5210</v>
      </c>
    </row>
    <row r="116" spans="19:25" ht="22.5" customHeight="1">
      <c r="S116" s="85">
        <v>91</v>
      </c>
      <c r="T116" s="379" t="s">
        <v>5475</v>
      </c>
      <c r="U116" s="402"/>
      <c r="V116" s="402"/>
      <c r="W116" s="380"/>
      <c r="X116" s="80" t="s">
        <v>5343</v>
      </c>
      <c r="Y116" s="80" t="s">
        <v>5211</v>
      </c>
    </row>
    <row r="117" spans="19:25" ht="22.5" customHeight="1">
      <c r="S117" s="85">
        <v>92</v>
      </c>
      <c r="T117" s="379" t="s">
        <v>5476</v>
      </c>
      <c r="U117" s="402"/>
      <c r="V117" s="402"/>
      <c r="W117" s="380"/>
      <c r="X117" s="80" t="s">
        <v>5344</v>
      </c>
      <c r="Y117" s="80" t="s">
        <v>5212</v>
      </c>
    </row>
    <row r="118" spans="19:25" ht="22.5" customHeight="1">
      <c r="S118" s="85">
        <v>93</v>
      </c>
      <c r="T118" s="379" t="s">
        <v>5477</v>
      </c>
      <c r="U118" s="402"/>
      <c r="V118" s="402"/>
      <c r="W118" s="380"/>
      <c r="X118" s="80" t="s">
        <v>5345</v>
      </c>
      <c r="Y118" s="80" t="s">
        <v>5213</v>
      </c>
    </row>
    <row r="119" spans="19:25" ht="22.5" customHeight="1">
      <c r="S119" s="85">
        <v>94</v>
      </c>
      <c r="T119" s="379" t="s">
        <v>5478</v>
      </c>
      <c r="U119" s="402"/>
      <c r="V119" s="402"/>
      <c r="W119" s="380"/>
      <c r="X119" s="80" t="s">
        <v>5346</v>
      </c>
      <c r="Y119" s="80" t="s">
        <v>5214</v>
      </c>
    </row>
    <row r="120" spans="19:25" ht="22.5" customHeight="1">
      <c r="S120" s="85">
        <v>95</v>
      </c>
      <c r="T120" s="379" t="s">
        <v>5479</v>
      </c>
      <c r="U120" s="402"/>
      <c r="V120" s="402"/>
      <c r="W120" s="380"/>
      <c r="X120" s="80" t="s">
        <v>5347</v>
      </c>
      <c r="Y120" s="80" t="s">
        <v>5215</v>
      </c>
    </row>
    <row r="121" spans="19:25" ht="22.5" customHeight="1">
      <c r="S121" s="85">
        <v>96</v>
      </c>
      <c r="T121" s="379" t="s">
        <v>5480</v>
      </c>
      <c r="U121" s="402"/>
      <c r="V121" s="402"/>
      <c r="W121" s="380"/>
      <c r="X121" s="80" t="s">
        <v>5348</v>
      </c>
      <c r="Y121" s="80" t="s">
        <v>5216</v>
      </c>
    </row>
    <row r="122" spans="19:25" ht="22.5" customHeight="1">
      <c r="S122" s="85">
        <v>97</v>
      </c>
      <c r="T122" s="379" t="s">
        <v>5481</v>
      </c>
      <c r="U122" s="402"/>
      <c r="V122" s="402"/>
      <c r="W122" s="380"/>
      <c r="X122" s="80" t="s">
        <v>5349</v>
      </c>
      <c r="Y122" s="80" t="s">
        <v>5217</v>
      </c>
    </row>
    <row r="123" spans="19:25" ht="22.5" customHeight="1">
      <c r="S123" s="85">
        <v>98</v>
      </c>
      <c r="T123" s="379" t="s">
        <v>5482</v>
      </c>
      <c r="U123" s="402"/>
      <c r="V123" s="402"/>
      <c r="W123" s="380"/>
      <c r="X123" s="80" t="s">
        <v>5350</v>
      </c>
      <c r="Y123" s="80" t="s">
        <v>5218</v>
      </c>
    </row>
    <row r="124" spans="19:25" ht="22.5" customHeight="1">
      <c r="S124" s="85">
        <v>99</v>
      </c>
      <c r="T124" s="379" t="s">
        <v>5483</v>
      </c>
      <c r="U124" s="402"/>
      <c r="V124" s="402"/>
      <c r="W124" s="380"/>
      <c r="X124" s="80" t="s">
        <v>5351</v>
      </c>
      <c r="Y124" s="80" t="s">
        <v>5219</v>
      </c>
    </row>
    <row r="125" spans="19:25" ht="22.5" customHeight="1">
      <c r="S125" s="85">
        <v>100</v>
      </c>
      <c r="T125" s="379" t="s">
        <v>5484</v>
      </c>
      <c r="U125" s="402"/>
      <c r="V125" s="402"/>
      <c r="W125" s="380"/>
      <c r="X125" s="80" t="s">
        <v>5352</v>
      </c>
      <c r="Y125" s="80" t="s">
        <v>5220</v>
      </c>
    </row>
    <row r="126" spans="19:25" ht="22.5" customHeight="1">
      <c r="S126" s="85">
        <v>101</v>
      </c>
      <c r="T126" s="379" t="s">
        <v>5485</v>
      </c>
      <c r="U126" s="402"/>
      <c r="V126" s="402"/>
      <c r="W126" s="380"/>
      <c r="X126" s="80" t="s">
        <v>5353</v>
      </c>
      <c r="Y126" s="80" t="s">
        <v>5221</v>
      </c>
    </row>
    <row r="127" spans="19:25" ht="22.5" customHeight="1">
      <c r="S127" s="85">
        <v>102</v>
      </c>
      <c r="T127" s="379" t="s">
        <v>5486</v>
      </c>
      <c r="U127" s="402"/>
      <c r="V127" s="402"/>
      <c r="W127" s="380"/>
      <c r="X127" s="80" t="s">
        <v>5354</v>
      </c>
      <c r="Y127" s="80" t="s">
        <v>5222</v>
      </c>
    </row>
    <row r="128" spans="19:25" ht="22.5" customHeight="1">
      <c r="S128" s="85">
        <v>103</v>
      </c>
      <c r="T128" s="379" t="s">
        <v>5487</v>
      </c>
      <c r="U128" s="402"/>
      <c r="V128" s="402"/>
      <c r="W128" s="380"/>
      <c r="X128" s="80" t="s">
        <v>5355</v>
      </c>
      <c r="Y128" s="80" t="s">
        <v>5223</v>
      </c>
    </row>
    <row r="129" spans="19:25" ht="22.5" customHeight="1">
      <c r="S129" s="85">
        <v>104</v>
      </c>
      <c r="T129" s="379" t="s">
        <v>5488</v>
      </c>
      <c r="U129" s="402"/>
      <c r="V129" s="402"/>
      <c r="W129" s="380"/>
      <c r="X129" s="80" t="s">
        <v>5356</v>
      </c>
      <c r="Y129" s="80" t="s">
        <v>5224</v>
      </c>
    </row>
    <row r="130" spans="19:25" ht="22.5" customHeight="1">
      <c r="S130" s="85">
        <v>105</v>
      </c>
      <c r="T130" s="379" t="s">
        <v>5489</v>
      </c>
      <c r="U130" s="402"/>
      <c r="V130" s="402"/>
      <c r="W130" s="380"/>
      <c r="X130" s="80" t="s">
        <v>5357</v>
      </c>
      <c r="Y130" s="80" t="s">
        <v>5225</v>
      </c>
    </row>
    <row r="131" spans="19:25" ht="22.5" customHeight="1">
      <c r="S131" s="85">
        <v>106</v>
      </c>
      <c r="T131" s="379" t="s">
        <v>5490</v>
      </c>
      <c r="U131" s="402"/>
      <c r="V131" s="402"/>
      <c r="W131" s="380"/>
      <c r="X131" s="80" t="s">
        <v>5358</v>
      </c>
      <c r="Y131" s="80" t="s">
        <v>5226</v>
      </c>
    </row>
    <row r="132" spans="19:25" ht="22.5" customHeight="1">
      <c r="S132" s="85">
        <v>107</v>
      </c>
      <c r="T132" s="379" t="s">
        <v>5491</v>
      </c>
      <c r="U132" s="402"/>
      <c r="V132" s="402"/>
      <c r="W132" s="380"/>
      <c r="X132" s="80" t="s">
        <v>5359</v>
      </c>
      <c r="Y132" s="80" t="s">
        <v>5227</v>
      </c>
    </row>
    <row r="133" spans="19:25" ht="22.5" customHeight="1">
      <c r="S133" s="85">
        <v>108</v>
      </c>
      <c r="T133" s="379" t="s">
        <v>5492</v>
      </c>
      <c r="U133" s="402"/>
      <c r="V133" s="402"/>
      <c r="W133" s="380"/>
      <c r="X133" s="80" t="s">
        <v>5360</v>
      </c>
      <c r="Y133" s="80" t="s">
        <v>5228</v>
      </c>
    </row>
    <row r="134" spans="19:25" ht="22.5" customHeight="1">
      <c r="S134" s="85">
        <v>109</v>
      </c>
      <c r="T134" s="379" t="s">
        <v>5493</v>
      </c>
      <c r="U134" s="402"/>
      <c r="V134" s="402"/>
      <c r="W134" s="380"/>
      <c r="X134" s="80" t="s">
        <v>5361</v>
      </c>
      <c r="Y134" s="80" t="s">
        <v>5229</v>
      </c>
    </row>
    <row r="135" spans="19:25" ht="22.5" customHeight="1">
      <c r="S135" s="85">
        <v>110</v>
      </c>
      <c r="T135" s="379" t="s">
        <v>5494</v>
      </c>
      <c r="U135" s="402"/>
      <c r="V135" s="402"/>
      <c r="W135" s="380"/>
      <c r="X135" s="80" t="s">
        <v>5362</v>
      </c>
      <c r="Y135" s="80" t="s">
        <v>5230</v>
      </c>
    </row>
    <row r="136" spans="19:25" ht="22.5" customHeight="1">
      <c r="S136" s="85">
        <v>111</v>
      </c>
      <c r="T136" s="379" t="s">
        <v>5495</v>
      </c>
      <c r="U136" s="402"/>
      <c r="V136" s="402"/>
      <c r="W136" s="380"/>
      <c r="X136" s="80" t="s">
        <v>5363</v>
      </c>
      <c r="Y136" s="80" t="s">
        <v>5231</v>
      </c>
    </row>
    <row r="137" spans="19:25" ht="22.5" customHeight="1">
      <c r="S137" s="85">
        <v>112</v>
      </c>
      <c r="T137" s="379" t="s">
        <v>5496</v>
      </c>
      <c r="U137" s="402"/>
      <c r="V137" s="402"/>
      <c r="W137" s="380"/>
      <c r="X137" s="80" t="s">
        <v>5364</v>
      </c>
      <c r="Y137" s="80" t="s">
        <v>5232</v>
      </c>
    </row>
    <row r="138" spans="19:25" ht="22.5" customHeight="1">
      <c r="S138" s="85">
        <v>113</v>
      </c>
      <c r="T138" s="379" t="s">
        <v>5497</v>
      </c>
      <c r="U138" s="402"/>
      <c r="V138" s="402"/>
      <c r="W138" s="380"/>
      <c r="X138" s="80" t="s">
        <v>5365</v>
      </c>
      <c r="Y138" s="80" t="s">
        <v>5233</v>
      </c>
    </row>
    <row r="139" spans="19:25" ht="22.5" customHeight="1">
      <c r="S139" s="85">
        <v>114</v>
      </c>
      <c r="T139" s="379" t="s">
        <v>5498</v>
      </c>
      <c r="U139" s="402"/>
      <c r="V139" s="402"/>
      <c r="W139" s="380"/>
      <c r="X139" s="80" t="s">
        <v>5366</v>
      </c>
      <c r="Y139" s="80" t="s">
        <v>5234</v>
      </c>
    </row>
    <row r="140" spans="19:25" ht="22.5" customHeight="1">
      <c r="S140" s="85">
        <v>115</v>
      </c>
      <c r="T140" s="379" t="s">
        <v>5499</v>
      </c>
      <c r="U140" s="402"/>
      <c r="V140" s="402"/>
      <c r="W140" s="380"/>
      <c r="X140" s="80" t="s">
        <v>5367</v>
      </c>
      <c r="Y140" s="80" t="s">
        <v>5235</v>
      </c>
    </row>
    <row r="141" spans="19:25" ht="22.5" customHeight="1">
      <c r="S141" s="85">
        <v>116</v>
      </c>
      <c r="T141" s="379" t="s">
        <v>5500</v>
      </c>
      <c r="U141" s="402"/>
      <c r="V141" s="402"/>
      <c r="W141" s="380"/>
      <c r="X141" s="80" t="s">
        <v>5368</v>
      </c>
      <c r="Y141" s="80" t="s">
        <v>5236</v>
      </c>
    </row>
    <row r="142" spans="19:25" ht="22.5" customHeight="1">
      <c r="S142" s="85">
        <v>117</v>
      </c>
      <c r="T142" s="379" t="s">
        <v>5501</v>
      </c>
      <c r="U142" s="402"/>
      <c r="V142" s="402"/>
      <c r="W142" s="380"/>
      <c r="X142" s="80" t="s">
        <v>5369</v>
      </c>
      <c r="Y142" s="80" t="s">
        <v>5237</v>
      </c>
    </row>
    <row r="143" spans="19:25" ht="22.5" customHeight="1">
      <c r="S143" s="85">
        <v>118</v>
      </c>
      <c r="T143" s="379" t="s">
        <v>5502</v>
      </c>
      <c r="U143" s="402"/>
      <c r="V143" s="402"/>
      <c r="W143" s="380"/>
      <c r="X143" s="80" t="s">
        <v>5370</v>
      </c>
      <c r="Y143" s="80" t="s">
        <v>5238</v>
      </c>
    </row>
    <row r="144" spans="19:25" ht="22.5" customHeight="1">
      <c r="S144" s="85">
        <v>119</v>
      </c>
      <c r="T144" s="379" t="s">
        <v>5503</v>
      </c>
      <c r="U144" s="402"/>
      <c r="V144" s="402"/>
      <c r="W144" s="380"/>
      <c r="X144" s="80" t="s">
        <v>5371</v>
      </c>
      <c r="Y144" s="80" t="s">
        <v>5239</v>
      </c>
    </row>
    <row r="145" spans="19:25" ht="22.5" customHeight="1">
      <c r="S145" s="85">
        <v>120</v>
      </c>
      <c r="T145" s="379" t="s">
        <v>5504</v>
      </c>
      <c r="U145" s="402"/>
      <c r="V145" s="402"/>
      <c r="W145" s="380"/>
      <c r="X145" s="80" t="s">
        <v>5372</v>
      </c>
      <c r="Y145" s="80" t="s">
        <v>5240</v>
      </c>
    </row>
    <row r="146" spans="19:25" ht="22.5" customHeight="1">
      <c r="S146" s="85">
        <v>121</v>
      </c>
      <c r="T146" s="379" t="s">
        <v>5505</v>
      </c>
      <c r="U146" s="402"/>
      <c r="V146" s="402"/>
      <c r="W146" s="380"/>
      <c r="X146" s="80" t="s">
        <v>5373</v>
      </c>
      <c r="Y146" s="80" t="s">
        <v>5241</v>
      </c>
    </row>
    <row r="147" spans="19:25" ht="22.5" customHeight="1">
      <c r="S147" s="85">
        <v>122</v>
      </c>
      <c r="T147" s="379" t="s">
        <v>5506</v>
      </c>
      <c r="U147" s="402"/>
      <c r="V147" s="402"/>
      <c r="W147" s="380"/>
      <c r="X147" s="80" t="s">
        <v>5374</v>
      </c>
      <c r="Y147" s="80" t="s">
        <v>5242</v>
      </c>
    </row>
    <row r="148" spans="19:25" ht="22.5" customHeight="1">
      <c r="S148" s="85">
        <v>123</v>
      </c>
      <c r="T148" s="379" t="s">
        <v>5507</v>
      </c>
      <c r="U148" s="402"/>
      <c r="V148" s="402"/>
      <c r="W148" s="380"/>
      <c r="X148" s="80" t="s">
        <v>5375</v>
      </c>
      <c r="Y148" s="80" t="s">
        <v>5243</v>
      </c>
    </row>
    <row r="149" spans="19:25" ht="22.5" customHeight="1">
      <c r="S149" s="85">
        <v>124</v>
      </c>
      <c r="T149" s="379" t="s">
        <v>5508</v>
      </c>
      <c r="U149" s="402"/>
      <c r="V149" s="402"/>
      <c r="W149" s="380"/>
      <c r="X149" s="80" t="s">
        <v>5376</v>
      </c>
      <c r="Y149" s="80" t="s">
        <v>5244</v>
      </c>
    </row>
    <row r="150" spans="19:25" ht="22.5" customHeight="1">
      <c r="S150" s="85">
        <v>125</v>
      </c>
      <c r="T150" s="379" t="s">
        <v>5509</v>
      </c>
      <c r="U150" s="402"/>
      <c r="V150" s="402"/>
      <c r="W150" s="380"/>
      <c r="X150" s="80" t="s">
        <v>5377</v>
      </c>
      <c r="Y150" s="80" t="s">
        <v>5245</v>
      </c>
    </row>
    <row r="151" spans="19:25" ht="22.5" customHeight="1">
      <c r="S151" s="85">
        <v>126</v>
      </c>
      <c r="T151" s="379" t="s">
        <v>5510</v>
      </c>
      <c r="U151" s="402"/>
      <c r="V151" s="402"/>
      <c r="W151" s="380"/>
      <c r="X151" s="80" t="s">
        <v>5378</v>
      </c>
      <c r="Y151" s="80" t="s">
        <v>5246</v>
      </c>
    </row>
    <row r="152" spans="19:25" ht="22.5" customHeight="1">
      <c r="S152" s="85">
        <v>127</v>
      </c>
      <c r="T152" s="379" t="s">
        <v>5511</v>
      </c>
      <c r="U152" s="402"/>
      <c r="V152" s="402"/>
      <c r="W152" s="380"/>
      <c r="X152" s="80" t="s">
        <v>5379</v>
      </c>
      <c r="Y152" s="80" t="s">
        <v>5247</v>
      </c>
    </row>
    <row r="153" spans="19:25" ht="22.5" customHeight="1">
      <c r="S153" s="85">
        <v>128</v>
      </c>
      <c r="T153" s="379" t="s">
        <v>5512</v>
      </c>
      <c r="U153" s="402"/>
      <c r="V153" s="402"/>
      <c r="W153" s="380"/>
      <c r="X153" s="80" t="s">
        <v>5380</v>
      </c>
      <c r="Y153" s="80" t="s">
        <v>5248</v>
      </c>
    </row>
    <row r="154" spans="19:25" ht="22.5" customHeight="1">
      <c r="S154" s="85">
        <v>129</v>
      </c>
      <c r="T154" s="379" t="s">
        <v>5513</v>
      </c>
      <c r="U154" s="402"/>
      <c r="V154" s="402"/>
      <c r="W154" s="380"/>
      <c r="X154" s="80" t="s">
        <v>5381</v>
      </c>
      <c r="Y154" s="80" t="s">
        <v>5249</v>
      </c>
    </row>
    <row r="155" spans="19:25" ht="22.5" customHeight="1">
      <c r="S155" s="85">
        <v>130</v>
      </c>
      <c r="T155" s="379" t="s">
        <v>5514</v>
      </c>
      <c r="U155" s="402"/>
      <c r="V155" s="402"/>
      <c r="W155" s="380"/>
      <c r="X155" s="80" t="s">
        <v>5382</v>
      </c>
      <c r="Y155" s="80" t="s">
        <v>5250</v>
      </c>
    </row>
    <row r="156" spans="19:25" ht="22.5" customHeight="1">
      <c r="S156" s="85">
        <v>131</v>
      </c>
      <c r="T156" s="379" t="s">
        <v>5515</v>
      </c>
      <c r="U156" s="402"/>
      <c r="V156" s="402"/>
      <c r="W156" s="380"/>
      <c r="X156" s="80" t="s">
        <v>5383</v>
      </c>
      <c r="Y156" s="80" t="s">
        <v>5251</v>
      </c>
    </row>
    <row r="157" spans="19:25" ht="22.5" customHeight="1">
      <c r="S157" s="85">
        <v>132</v>
      </c>
      <c r="T157" s="379" t="s">
        <v>5516</v>
      </c>
      <c r="U157" s="402"/>
      <c r="V157" s="402"/>
      <c r="W157" s="380"/>
      <c r="X157" s="80" t="s">
        <v>5384</v>
      </c>
      <c r="Y157" s="80" t="s">
        <v>5252</v>
      </c>
    </row>
    <row r="158" spans="19:25" ht="22.5" customHeight="1">
      <c r="S158" s="85">
        <v>133</v>
      </c>
      <c r="T158" s="379" t="s">
        <v>5517</v>
      </c>
      <c r="U158" s="402"/>
      <c r="V158" s="402"/>
      <c r="W158" s="380"/>
      <c r="X158" s="80" t="s">
        <v>5385</v>
      </c>
      <c r="Y158" s="80" t="s">
        <v>5253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3122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236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237</v>
      </c>
      <c r="C8" s="398"/>
      <c r="D8" s="347"/>
      <c r="E8" s="348"/>
      <c r="F8" s="348"/>
      <c r="G8" s="348"/>
      <c r="H8" s="349"/>
      <c r="I8" s="387" t="s">
        <v>238</v>
      </c>
      <c r="J8" s="388"/>
      <c r="K8" s="75"/>
      <c r="L8" s="74"/>
      <c r="M8" s="74"/>
      <c r="N8" s="76"/>
      <c r="O8" s="77"/>
    </row>
    <row r="9" spans="2:8" ht="22.5" customHeight="1">
      <c r="B9" s="397" t="s">
        <v>239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240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2932</v>
      </c>
      <c r="E13" s="380"/>
      <c r="F13" s="80" t="s">
        <v>2933</v>
      </c>
      <c r="G13" s="80" t="s">
        <v>2934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2935</v>
      </c>
      <c r="E14" s="380"/>
      <c r="F14" s="80" t="s">
        <v>2936</v>
      </c>
      <c r="G14" s="80" t="s">
        <v>2937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2938</v>
      </c>
      <c r="E16" s="380"/>
      <c r="F16" s="80" t="s">
        <v>2939</v>
      </c>
      <c r="G16" s="80" t="s">
        <v>2940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2941</v>
      </c>
      <c r="E17" s="380"/>
      <c r="F17" s="80" t="s">
        <v>2942</v>
      </c>
      <c r="G17" s="80" t="s">
        <v>2943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266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242</v>
      </c>
      <c r="C21" s="355"/>
      <c r="D21" s="347" t="s">
        <v>267</v>
      </c>
      <c r="E21" s="348"/>
      <c r="F21" s="348"/>
      <c r="G21" s="349"/>
      <c r="H21" s="347" t="s">
        <v>268</v>
      </c>
      <c r="I21" s="348"/>
      <c r="J21" s="348"/>
      <c r="K21" s="349"/>
      <c r="L21" s="347" t="s">
        <v>269</v>
      </c>
      <c r="M21" s="348"/>
      <c r="N21" s="348"/>
      <c r="O21" s="348"/>
      <c r="P21" s="349"/>
    </row>
    <row r="22" spans="2:16" ht="22.5" customHeight="1">
      <c r="B22" s="356" t="s">
        <v>246</v>
      </c>
      <c r="C22" s="357"/>
      <c r="D22" s="347" t="s">
        <v>270</v>
      </c>
      <c r="E22" s="348"/>
      <c r="F22" s="348"/>
      <c r="G22" s="349"/>
      <c r="H22" s="347" t="s">
        <v>271</v>
      </c>
      <c r="I22" s="348"/>
      <c r="J22" s="348"/>
      <c r="K22" s="349"/>
      <c r="L22" s="347" t="s">
        <v>272</v>
      </c>
      <c r="M22" s="348"/>
      <c r="N22" s="348"/>
      <c r="O22" s="348"/>
      <c r="P22" s="349"/>
    </row>
    <row r="24" spans="2:7" ht="33.75" customHeight="1">
      <c r="B24" s="384" t="s">
        <v>250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251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251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251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P20</v>
      </c>
      <c r="D26" s="382"/>
      <c r="E26" s="382"/>
      <c r="F26" s="383"/>
      <c r="G26" s="86" t="str">
        <f aca="true" t="shared" si="1" ref="G26:G40">IF($B26="","",VLOOKUP($B26,$S$24:$Z$67,6))</f>
        <v>P153</v>
      </c>
      <c r="H26" s="86" t="str">
        <f aca="true" t="shared" si="2" ref="H26:H40">IF($B26="","",VLOOKUP($B26,$S$24:$Z$67,7))</f>
        <v>P286</v>
      </c>
      <c r="J26" s="81">
        <v>16</v>
      </c>
      <c r="K26" s="381" t="str">
        <f aca="true" t="shared" si="3" ref="K26:K40">IF(J26="","",VLOOKUP($J26,$S$24:$Z$67,2))</f>
        <v>P35</v>
      </c>
      <c r="L26" s="382"/>
      <c r="M26" s="382"/>
      <c r="N26" s="383"/>
      <c r="O26" s="86" t="str">
        <f aca="true" t="shared" si="4" ref="O26:O40">IF($J26="","",VLOOKUP($J26,$S$24:$Z$67,6))</f>
        <v>P168</v>
      </c>
      <c r="P26" s="381" t="str">
        <f aca="true" t="shared" si="5" ref="P26:P40">IF($J26="","",VLOOKUP($J26,$S$24:$Z$67,7))</f>
        <v>P301</v>
      </c>
      <c r="Q26" s="383" t="str">
        <f aca="true" t="shared" si="6" ref="Q26:Q40">IF($J26="","",VLOOKUP($J26,$S$24:$Z$67,6))</f>
        <v>P168</v>
      </c>
      <c r="S26" s="85">
        <v>1</v>
      </c>
      <c r="T26" s="379" t="s">
        <v>5518</v>
      </c>
      <c r="U26" s="402"/>
      <c r="V26" s="402"/>
      <c r="W26" s="380"/>
      <c r="X26" s="80" t="s">
        <v>5519</v>
      </c>
      <c r="Y26" s="80" t="s">
        <v>5520</v>
      </c>
    </row>
    <row r="27" spans="2:25" ht="22.5" customHeight="1">
      <c r="B27" s="81">
        <v>2</v>
      </c>
      <c r="C27" s="381" t="str">
        <f t="shared" si="0"/>
        <v>P21</v>
      </c>
      <c r="D27" s="382"/>
      <c r="E27" s="382"/>
      <c r="F27" s="383"/>
      <c r="G27" s="86" t="str">
        <f t="shared" si="1"/>
        <v>P154</v>
      </c>
      <c r="H27" s="86" t="str">
        <f t="shared" si="2"/>
        <v>P287</v>
      </c>
      <c r="J27" s="81">
        <v>17</v>
      </c>
      <c r="K27" s="381" t="str">
        <f t="shared" si="3"/>
        <v>P36</v>
      </c>
      <c r="L27" s="382"/>
      <c r="M27" s="382"/>
      <c r="N27" s="383"/>
      <c r="O27" s="86" t="str">
        <f t="shared" si="4"/>
        <v>P169</v>
      </c>
      <c r="P27" s="381" t="str">
        <f t="shared" si="5"/>
        <v>P302</v>
      </c>
      <c r="Q27" s="383" t="str">
        <f t="shared" si="6"/>
        <v>P169</v>
      </c>
      <c r="S27" s="85">
        <v>2</v>
      </c>
      <c r="T27" s="379" t="s">
        <v>6157</v>
      </c>
      <c r="U27" s="402"/>
      <c r="V27" s="402"/>
      <c r="W27" s="380"/>
      <c r="X27" s="80" t="s">
        <v>5653</v>
      </c>
      <c r="Y27" s="80" t="s">
        <v>5521</v>
      </c>
    </row>
    <row r="28" spans="2:25" ht="22.5" customHeight="1">
      <c r="B28" s="81">
        <v>3</v>
      </c>
      <c r="C28" s="381" t="str">
        <f t="shared" si="0"/>
        <v>P22</v>
      </c>
      <c r="D28" s="382"/>
      <c r="E28" s="382"/>
      <c r="F28" s="383"/>
      <c r="G28" s="86" t="str">
        <f t="shared" si="1"/>
        <v>P155</v>
      </c>
      <c r="H28" s="86" t="str">
        <f t="shared" si="2"/>
        <v>P288</v>
      </c>
      <c r="J28" s="81">
        <v>18</v>
      </c>
      <c r="K28" s="381" t="str">
        <f t="shared" si="3"/>
        <v>P37</v>
      </c>
      <c r="L28" s="382"/>
      <c r="M28" s="382"/>
      <c r="N28" s="383"/>
      <c r="O28" s="86" t="str">
        <f t="shared" si="4"/>
        <v>P170</v>
      </c>
      <c r="P28" s="381" t="str">
        <f t="shared" si="5"/>
        <v>P303</v>
      </c>
      <c r="Q28" s="383" t="str">
        <f t="shared" si="6"/>
        <v>P170</v>
      </c>
      <c r="S28" s="85">
        <v>3</v>
      </c>
      <c r="T28" s="379" t="s">
        <v>6158</v>
      </c>
      <c r="U28" s="402"/>
      <c r="V28" s="402"/>
      <c r="W28" s="380"/>
      <c r="X28" s="80" t="s">
        <v>5654</v>
      </c>
      <c r="Y28" s="80" t="s">
        <v>5522</v>
      </c>
    </row>
    <row r="29" spans="2:25" ht="22.5" customHeight="1">
      <c r="B29" s="81">
        <v>4</v>
      </c>
      <c r="C29" s="381" t="str">
        <f t="shared" si="0"/>
        <v>P23</v>
      </c>
      <c r="D29" s="382"/>
      <c r="E29" s="382"/>
      <c r="F29" s="383"/>
      <c r="G29" s="86" t="str">
        <f t="shared" si="1"/>
        <v>P156</v>
      </c>
      <c r="H29" s="86" t="str">
        <f t="shared" si="2"/>
        <v>P289</v>
      </c>
      <c r="J29" s="81">
        <v>19</v>
      </c>
      <c r="K29" s="381" t="str">
        <f t="shared" si="3"/>
        <v>P38</v>
      </c>
      <c r="L29" s="382"/>
      <c r="M29" s="382"/>
      <c r="N29" s="383"/>
      <c r="O29" s="86" t="str">
        <f t="shared" si="4"/>
        <v>P171</v>
      </c>
      <c r="P29" s="381" t="str">
        <f t="shared" si="5"/>
        <v>P304</v>
      </c>
      <c r="Q29" s="383" t="str">
        <f t="shared" si="6"/>
        <v>P171</v>
      </c>
      <c r="S29" s="85">
        <v>4</v>
      </c>
      <c r="T29" s="379" t="s">
        <v>6159</v>
      </c>
      <c r="U29" s="402"/>
      <c r="V29" s="402"/>
      <c r="W29" s="380"/>
      <c r="X29" s="80" t="s">
        <v>5655</v>
      </c>
      <c r="Y29" s="80" t="s">
        <v>5523</v>
      </c>
    </row>
    <row r="30" spans="2:25" ht="22.5" customHeight="1">
      <c r="B30" s="81">
        <v>5</v>
      </c>
      <c r="C30" s="381" t="str">
        <f t="shared" si="0"/>
        <v>P24</v>
      </c>
      <c r="D30" s="382"/>
      <c r="E30" s="382"/>
      <c r="F30" s="383"/>
      <c r="G30" s="86" t="str">
        <f t="shared" si="1"/>
        <v>P157</v>
      </c>
      <c r="H30" s="86" t="str">
        <f t="shared" si="2"/>
        <v>P290</v>
      </c>
      <c r="J30" s="81">
        <v>20</v>
      </c>
      <c r="K30" s="381" t="str">
        <f t="shared" si="3"/>
        <v>P39</v>
      </c>
      <c r="L30" s="382"/>
      <c r="M30" s="382"/>
      <c r="N30" s="383"/>
      <c r="O30" s="86" t="str">
        <f t="shared" si="4"/>
        <v>P172</v>
      </c>
      <c r="P30" s="381" t="str">
        <f t="shared" si="5"/>
        <v>P305</v>
      </c>
      <c r="Q30" s="383" t="str">
        <f t="shared" si="6"/>
        <v>P172</v>
      </c>
      <c r="S30" s="85">
        <v>5</v>
      </c>
      <c r="T30" s="379" t="s">
        <v>6160</v>
      </c>
      <c r="U30" s="402"/>
      <c r="V30" s="402"/>
      <c r="W30" s="380"/>
      <c r="X30" s="80" t="s">
        <v>5656</v>
      </c>
      <c r="Y30" s="80" t="s">
        <v>5524</v>
      </c>
    </row>
    <row r="31" spans="2:25" ht="22.5" customHeight="1">
      <c r="B31" s="81">
        <v>6</v>
      </c>
      <c r="C31" s="381" t="str">
        <f t="shared" si="0"/>
        <v>P25</v>
      </c>
      <c r="D31" s="382"/>
      <c r="E31" s="382"/>
      <c r="F31" s="383"/>
      <c r="G31" s="86" t="str">
        <f t="shared" si="1"/>
        <v>P158</v>
      </c>
      <c r="H31" s="86" t="str">
        <f t="shared" si="2"/>
        <v>P291</v>
      </c>
      <c r="J31" s="81">
        <v>21</v>
      </c>
      <c r="K31" s="381" t="str">
        <f t="shared" si="3"/>
        <v>P40</v>
      </c>
      <c r="L31" s="382"/>
      <c r="M31" s="382"/>
      <c r="N31" s="383"/>
      <c r="O31" s="86" t="str">
        <f t="shared" si="4"/>
        <v>P173</v>
      </c>
      <c r="P31" s="381" t="str">
        <f t="shared" si="5"/>
        <v>P306</v>
      </c>
      <c r="Q31" s="383" t="str">
        <f t="shared" si="6"/>
        <v>P173</v>
      </c>
      <c r="S31" s="85">
        <v>6</v>
      </c>
      <c r="T31" s="379" t="s">
        <v>6161</v>
      </c>
      <c r="U31" s="402"/>
      <c r="V31" s="402"/>
      <c r="W31" s="380"/>
      <c r="X31" s="80" t="s">
        <v>5657</v>
      </c>
      <c r="Y31" s="80" t="s">
        <v>5525</v>
      </c>
    </row>
    <row r="32" spans="2:25" ht="22.5" customHeight="1">
      <c r="B32" s="81">
        <v>7</v>
      </c>
      <c r="C32" s="381" t="str">
        <f t="shared" si="0"/>
        <v>P26</v>
      </c>
      <c r="D32" s="382"/>
      <c r="E32" s="382"/>
      <c r="F32" s="383"/>
      <c r="G32" s="86" t="str">
        <f t="shared" si="1"/>
        <v>P159</v>
      </c>
      <c r="H32" s="86" t="str">
        <f t="shared" si="2"/>
        <v>P292</v>
      </c>
      <c r="J32" s="81">
        <v>22</v>
      </c>
      <c r="K32" s="381" t="str">
        <f t="shared" si="3"/>
        <v>P41</v>
      </c>
      <c r="L32" s="382"/>
      <c r="M32" s="382"/>
      <c r="N32" s="383"/>
      <c r="O32" s="86" t="str">
        <f t="shared" si="4"/>
        <v>P174</v>
      </c>
      <c r="P32" s="381" t="str">
        <f t="shared" si="5"/>
        <v>P307</v>
      </c>
      <c r="Q32" s="383" t="str">
        <f t="shared" si="6"/>
        <v>P174</v>
      </c>
      <c r="S32" s="85">
        <v>7</v>
      </c>
      <c r="T32" s="379" t="s">
        <v>6162</v>
      </c>
      <c r="U32" s="402"/>
      <c r="V32" s="402"/>
      <c r="W32" s="380"/>
      <c r="X32" s="80" t="s">
        <v>5658</v>
      </c>
      <c r="Y32" s="80" t="s">
        <v>5526</v>
      </c>
    </row>
    <row r="33" spans="2:25" ht="22.5" customHeight="1">
      <c r="B33" s="81">
        <v>8</v>
      </c>
      <c r="C33" s="381" t="str">
        <f t="shared" si="0"/>
        <v>P27</v>
      </c>
      <c r="D33" s="382"/>
      <c r="E33" s="382"/>
      <c r="F33" s="383"/>
      <c r="G33" s="86" t="str">
        <f t="shared" si="1"/>
        <v>P160</v>
      </c>
      <c r="H33" s="86" t="str">
        <f t="shared" si="2"/>
        <v>P293</v>
      </c>
      <c r="J33" s="81">
        <v>23</v>
      </c>
      <c r="K33" s="381" t="str">
        <f t="shared" si="3"/>
        <v>P42</v>
      </c>
      <c r="L33" s="382"/>
      <c r="M33" s="382"/>
      <c r="N33" s="383"/>
      <c r="O33" s="86" t="str">
        <f t="shared" si="4"/>
        <v>P175</v>
      </c>
      <c r="P33" s="381" t="str">
        <f t="shared" si="5"/>
        <v>P308</v>
      </c>
      <c r="Q33" s="383" t="str">
        <f t="shared" si="6"/>
        <v>P175</v>
      </c>
      <c r="S33" s="85">
        <v>8</v>
      </c>
      <c r="T33" s="379" t="s">
        <v>6163</v>
      </c>
      <c r="U33" s="402"/>
      <c r="V33" s="402"/>
      <c r="W33" s="380"/>
      <c r="X33" s="80" t="s">
        <v>5659</v>
      </c>
      <c r="Y33" s="80" t="s">
        <v>5527</v>
      </c>
    </row>
    <row r="34" spans="2:25" ht="22.5" customHeight="1">
      <c r="B34" s="81">
        <v>9</v>
      </c>
      <c r="C34" s="381" t="str">
        <f t="shared" si="0"/>
        <v>P28</v>
      </c>
      <c r="D34" s="382"/>
      <c r="E34" s="382"/>
      <c r="F34" s="383"/>
      <c r="G34" s="86" t="str">
        <f t="shared" si="1"/>
        <v>P161</v>
      </c>
      <c r="H34" s="86" t="str">
        <f t="shared" si="2"/>
        <v>P294</v>
      </c>
      <c r="J34" s="81">
        <v>24</v>
      </c>
      <c r="K34" s="381" t="str">
        <f t="shared" si="3"/>
        <v>P43</v>
      </c>
      <c r="L34" s="382"/>
      <c r="M34" s="382"/>
      <c r="N34" s="383"/>
      <c r="O34" s="86" t="str">
        <f t="shared" si="4"/>
        <v>P176</v>
      </c>
      <c r="P34" s="381" t="str">
        <f t="shared" si="5"/>
        <v>P309</v>
      </c>
      <c r="Q34" s="383" t="str">
        <f t="shared" si="6"/>
        <v>P176</v>
      </c>
      <c r="S34" s="85">
        <v>9</v>
      </c>
      <c r="T34" s="379" t="s">
        <v>6164</v>
      </c>
      <c r="U34" s="402"/>
      <c r="V34" s="402"/>
      <c r="W34" s="380"/>
      <c r="X34" s="80" t="s">
        <v>5660</v>
      </c>
      <c r="Y34" s="80" t="s">
        <v>5528</v>
      </c>
    </row>
    <row r="35" spans="2:25" ht="22.5" customHeight="1">
      <c r="B35" s="81">
        <v>10</v>
      </c>
      <c r="C35" s="381" t="str">
        <f t="shared" si="0"/>
        <v>P29</v>
      </c>
      <c r="D35" s="382"/>
      <c r="E35" s="382"/>
      <c r="F35" s="383"/>
      <c r="G35" s="86" t="str">
        <f t="shared" si="1"/>
        <v>P162</v>
      </c>
      <c r="H35" s="86" t="str">
        <f t="shared" si="2"/>
        <v>P295</v>
      </c>
      <c r="J35" s="81">
        <v>25</v>
      </c>
      <c r="K35" s="381" t="str">
        <f t="shared" si="3"/>
        <v>P44</v>
      </c>
      <c r="L35" s="382"/>
      <c r="M35" s="382"/>
      <c r="N35" s="383"/>
      <c r="O35" s="86" t="str">
        <f t="shared" si="4"/>
        <v>P177</v>
      </c>
      <c r="P35" s="381" t="str">
        <f t="shared" si="5"/>
        <v>P310</v>
      </c>
      <c r="Q35" s="383" t="str">
        <f t="shared" si="6"/>
        <v>P177</v>
      </c>
      <c r="S35" s="85">
        <v>10</v>
      </c>
      <c r="T35" s="379" t="s">
        <v>6165</v>
      </c>
      <c r="U35" s="402"/>
      <c r="V35" s="402"/>
      <c r="W35" s="380"/>
      <c r="X35" s="80" t="s">
        <v>5661</v>
      </c>
      <c r="Y35" s="80" t="s">
        <v>5529</v>
      </c>
    </row>
    <row r="36" spans="2:25" ht="22.5" customHeight="1">
      <c r="B36" s="81">
        <v>11</v>
      </c>
      <c r="C36" s="381" t="str">
        <f t="shared" si="0"/>
        <v>P30</v>
      </c>
      <c r="D36" s="382"/>
      <c r="E36" s="382"/>
      <c r="F36" s="383"/>
      <c r="G36" s="86" t="str">
        <f t="shared" si="1"/>
        <v>P163</v>
      </c>
      <c r="H36" s="86" t="str">
        <f t="shared" si="2"/>
        <v>P296</v>
      </c>
      <c r="J36" s="81">
        <v>26</v>
      </c>
      <c r="K36" s="381" t="str">
        <f t="shared" si="3"/>
        <v>P45</v>
      </c>
      <c r="L36" s="382"/>
      <c r="M36" s="382"/>
      <c r="N36" s="383"/>
      <c r="O36" s="86" t="str">
        <f t="shared" si="4"/>
        <v>P178</v>
      </c>
      <c r="P36" s="381" t="str">
        <f t="shared" si="5"/>
        <v>P311</v>
      </c>
      <c r="Q36" s="383" t="str">
        <f t="shared" si="6"/>
        <v>P178</v>
      </c>
      <c r="S36" s="85">
        <v>11</v>
      </c>
      <c r="T36" s="379" t="s">
        <v>6166</v>
      </c>
      <c r="U36" s="402"/>
      <c r="V36" s="402"/>
      <c r="W36" s="380"/>
      <c r="X36" s="80" t="s">
        <v>5662</v>
      </c>
      <c r="Y36" s="80" t="s">
        <v>5530</v>
      </c>
    </row>
    <row r="37" spans="2:25" ht="22.5" customHeight="1">
      <c r="B37" s="81">
        <v>12</v>
      </c>
      <c r="C37" s="381" t="str">
        <f t="shared" si="0"/>
        <v>P31</v>
      </c>
      <c r="D37" s="382"/>
      <c r="E37" s="382"/>
      <c r="F37" s="383"/>
      <c r="G37" s="86" t="str">
        <f t="shared" si="1"/>
        <v>P164</v>
      </c>
      <c r="H37" s="86" t="str">
        <f t="shared" si="2"/>
        <v>P297</v>
      </c>
      <c r="J37" s="81">
        <v>27</v>
      </c>
      <c r="K37" s="381" t="str">
        <f t="shared" si="3"/>
        <v>P46</v>
      </c>
      <c r="L37" s="382"/>
      <c r="M37" s="382"/>
      <c r="N37" s="383"/>
      <c r="O37" s="86" t="str">
        <f t="shared" si="4"/>
        <v>P179</v>
      </c>
      <c r="P37" s="381" t="str">
        <f t="shared" si="5"/>
        <v>P312</v>
      </c>
      <c r="Q37" s="383" t="str">
        <f t="shared" si="6"/>
        <v>P179</v>
      </c>
      <c r="S37" s="85">
        <v>12</v>
      </c>
      <c r="T37" s="379" t="s">
        <v>6167</v>
      </c>
      <c r="U37" s="402"/>
      <c r="V37" s="402"/>
      <c r="W37" s="380"/>
      <c r="X37" s="80" t="s">
        <v>5663</v>
      </c>
      <c r="Y37" s="80" t="s">
        <v>5531</v>
      </c>
    </row>
    <row r="38" spans="2:25" ht="22.5" customHeight="1">
      <c r="B38" s="81">
        <v>13</v>
      </c>
      <c r="C38" s="381" t="str">
        <f t="shared" si="0"/>
        <v>P32</v>
      </c>
      <c r="D38" s="382"/>
      <c r="E38" s="382"/>
      <c r="F38" s="383"/>
      <c r="G38" s="86" t="str">
        <f t="shared" si="1"/>
        <v>P165</v>
      </c>
      <c r="H38" s="86" t="str">
        <f t="shared" si="2"/>
        <v>P298</v>
      </c>
      <c r="J38" s="81">
        <v>28</v>
      </c>
      <c r="K38" s="381" t="str">
        <f t="shared" si="3"/>
        <v>P47</v>
      </c>
      <c r="L38" s="382"/>
      <c r="M38" s="382"/>
      <c r="N38" s="383"/>
      <c r="O38" s="86" t="str">
        <f t="shared" si="4"/>
        <v>P180</v>
      </c>
      <c r="P38" s="381" t="str">
        <f t="shared" si="5"/>
        <v>P313</v>
      </c>
      <c r="Q38" s="383" t="str">
        <f t="shared" si="6"/>
        <v>P180</v>
      </c>
      <c r="S38" s="85">
        <v>13</v>
      </c>
      <c r="T38" s="379" t="s">
        <v>6168</v>
      </c>
      <c r="U38" s="402"/>
      <c r="V38" s="402"/>
      <c r="W38" s="380"/>
      <c r="X38" s="80" t="s">
        <v>5664</v>
      </c>
      <c r="Y38" s="80" t="s">
        <v>5532</v>
      </c>
    </row>
    <row r="39" spans="2:25" ht="22.5" customHeight="1">
      <c r="B39" s="81">
        <v>14</v>
      </c>
      <c r="C39" s="381" t="str">
        <f t="shared" si="0"/>
        <v>P33</v>
      </c>
      <c r="D39" s="382"/>
      <c r="E39" s="382"/>
      <c r="F39" s="383"/>
      <c r="G39" s="86" t="str">
        <f t="shared" si="1"/>
        <v>P166</v>
      </c>
      <c r="H39" s="86" t="str">
        <f t="shared" si="2"/>
        <v>P299</v>
      </c>
      <c r="J39" s="81">
        <v>29</v>
      </c>
      <c r="K39" s="381" t="str">
        <f t="shared" si="3"/>
        <v>P48</v>
      </c>
      <c r="L39" s="382"/>
      <c r="M39" s="382"/>
      <c r="N39" s="383"/>
      <c r="O39" s="86" t="str">
        <f t="shared" si="4"/>
        <v>P181</v>
      </c>
      <c r="P39" s="381" t="str">
        <f t="shared" si="5"/>
        <v>P314</v>
      </c>
      <c r="Q39" s="383" t="str">
        <f t="shared" si="6"/>
        <v>P181</v>
      </c>
      <c r="S39" s="85">
        <v>14</v>
      </c>
      <c r="T39" s="379" t="s">
        <v>6169</v>
      </c>
      <c r="U39" s="402"/>
      <c r="V39" s="402"/>
      <c r="W39" s="380"/>
      <c r="X39" s="80" t="s">
        <v>5665</v>
      </c>
      <c r="Y39" s="80" t="s">
        <v>5533</v>
      </c>
    </row>
    <row r="40" spans="2:25" ht="22.5" customHeight="1">
      <c r="B40" s="81">
        <v>15</v>
      </c>
      <c r="C40" s="381" t="str">
        <f t="shared" si="0"/>
        <v>P34</v>
      </c>
      <c r="D40" s="382"/>
      <c r="E40" s="382"/>
      <c r="F40" s="383"/>
      <c r="G40" s="86" t="str">
        <f t="shared" si="1"/>
        <v>P167</v>
      </c>
      <c r="H40" s="86" t="str">
        <f t="shared" si="2"/>
        <v>P300</v>
      </c>
      <c r="J40" s="81">
        <v>30</v>
      </c>
      <c r="K40" s="381" t="str">
        <f t="shared" si="3"/>
        <v>P49</v>
      </c>
      <c r="L40" s="382"/>
      <c r="M40" s="382"/>
      <c r="N40" s="383"/>
      <c r="O40" s="86" t="str">
        <f t="shared" si="4"/>
        <v>P182</v>
      </c>
      <c r="P40" s="381" t="str">
        <f t="shared" si="5"/>
        <v>P315</v>
      </c>
      <c r="Q40" s="383" t="str">
        <f t="shared" si="6"/>
        <v>P182</v>
      </c>
      <c r="S40" s="85">
        <v>15</v>
      </c>
      <c r="T40" s="379" t="s">
        <v>6170</v>
      </c>
      <c r="U40" s="402"/>
      <c r="V40" s="402"/>
      <c r="W40" s="380"/>
      <c r="X40" s="80" t="s">
        <v>5666</v>
      </c>
      <c r="Y40" s="80" t="s">
        <v>5534</v>
      </c>
    </row>
    <row r="41" spans="19:25" ht="22.5" customHeight="1">
      <c r="S41" s="85">
        <v>16</v>
      </c>
      <c r="T41" s="379" t="s">
        <v>6171</v>
      </c>
      <c r="U41" s="402"/>
      <c r="V41" s="402"/>
      <c r="W41" s="380"/>
      <c r="X41" s="80" t="s">
        <v>5667</v>
      </c>
      <c r="Y41" s="80" t="s">
        <v>5535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6172</v>
      </c>
      <c r="U42" s="402"/>
      <c r="V42" s="402"/>
      <c r="W42" s="380"/>
      <c r="X42" s="80" t="s">
        <v>5668</v>
      </c>
      <c r="Y42" s="80" t="s">
        <v>5536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6173</v>
      </c>
      <c r="U43" s="402"/>
      <c r="V43" s="402"/>
      <c r="W43" s="380"/>
      <c r="X43" s="80" t="s">
        <v>5669</v>
      </c>
      <c r="Y43" s="80" t="s">
        <v>5537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6174</v>
      </c>
      <c r="U44" s="402"/>
      <c r="V44" s="402"/>
      <c r="W44" s="380"/>
      <c r="X44" s="80" t="s">
        <v>5670</v>
      </c>
      <c r="Y44" s="80" t="s">
        <v>5538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6175</v>
      </c>
      <c r="U45" s="402"/>
      <c r="V45" s="402"/>
      <c r="W45" s="380"/>
      <c r="X45" s="80" t="s">
        <v>5671</v>
      </c>
      <c r="Y45" s="80" t="s">
        <v>5539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6176</v>
      </c>
      <c r="U46" s="402"/>
      <c r="V46" s="402"/>
      <c r="W46" s="380"/>
      <c r="X46" s="80" t="s">
        <v>5672</v>
      </c>
      <c r="Y46" s="80" t="s">
        <v>5540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6177</v>
      </c>
      <c r="U47" s="402"/>
      <c r="V47" s="402"/>
      <c r="W47" s="380"/>
      <c r="X47" s="80" t="s">
        <v>5673</v>
      </c>
      <c r="Y47" s="80" t="s">
        <v>5541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6178</v>
      </c>
      <c r="U48" s="402"/>
      <c r="V48" s="402"/>
      <c r="W48" s="380"/>
      <c r="X48" s="80" t="s">
        <v>5674</v>
      </c>
      <c r="Y48" s="80" t="s">
        <v>5542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6179</v>
      </c>
      <c r="U49" s="402"/>
      <c r="V49" s="402"/>
      <c r="W49" s="380"/>
      <c r="X49" s="80" t="s">
        <v>5675</v>
      </c>
      <c r="Y49" s="80" t="s">
        <v>5543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6180</v>
      </c>
      <c r="U50" s="402"/>
      <c r="V50" s="402"/>
      <c r="W50" s="380"/>
      <c r="X50" s="80" t="s">
        <v>5676</v>
      </c>
      <c r="Y50" s="80" t="s">
        <v>5544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6181</v>
      </c>
      <c r="U51" s="402"/>
      <c r="V51" s="402"/>
      <c r="W51" s="380"/>
      <c r="X51" s="80" t="s">
        <v>5677</v>
      </c>
      <c r="Y51" s="80" t="s">
        <v>5545</v>
      </c>
    </row>
    <row r="52" spans="19:25" ht="22.5" customHeight="1">
      <c r="S52" s="85">
        <v>27</v>
      </c>
      <c r="T52" s="379" t="s">
        <v>6182</v>
      </c>
      <c r="U52" s="402"/>
      <c r="V52" s="402"/>
      <c r="W52" s="380"/>
      <c r="X52" s="80" t="s">
        <v>5678</v>
      </c>
      <c r="Y52" s="80" t="s">
        <v>5546</v>
      </c>
    </row>
    <row r="53" spans="19:25" ht="22.5" customHeight="1">
      <c r="S53" s="85">
        <v>28</v>
      </c>
      <c r="T53" s="379" t="s">
        <v>6183</v>
      </c>
      <c r="U53" s="402"/>
      <c r="V53" s="402"/>
      <c r="W53" s="380"/>
      <c r="X53" s="80" t="s">
        <v>5679</v>
      </c>
      <c r="Y53" s="80" t="s">
        <v>5547</v>
      </c>
    </row>
    <row r="54" spans="19:25" ht="22.5" customHeight="1">
      <c r="S54" s="85">
        <v>29</v>
      </c>
      <c r="T54" s="379" t="s">
        <v>6184</v>
      </c>
      <c r="U54" s="402"/>
      <c r="V54" s="402"/>
      <c r="W54" s="380"/>
      <c r="X54" s="80" t="s">
        <v>5680</v>
      </c>
      <c r="Y54" s="80" t="s">
        <v>5548</v>
      </c>
    </row>
    <row r="55" spans="19:25" ht="22.5" customHeight="1">
      <c r="S55" s="85">
        <v>30</v>
      </c>
      <c r="T55" s="379" t="s">
        <v>6185</v>
      </c>
      <c r="U55" s="402"/>
      <c r="V55" s="402"/>
      <c r="W55" s="380"/>
      <c r="X55" s="80" t="s">
        <v>5681</v>
      </c>
      <c r="Y55" s="80" t="s">
        <v>5549</v>
      </c>
    </row>
    <row r="56" spans="4:25" ht="22.5" customHeight="1">
      <c r="D56" s="11"/>
      <c r="E56" s="11"/>
      <c r="F56" s="11"/>
      <c r="S56" s="85">
        <v>31</v>
      </c>
      <c r="T56" s="379" t="s">
        <v>6186</v>
      </c>
      <c r="U56" s="402"/>
      <c r="V56" s="402"/>
      <c r="W56" s="380"/>
      <c r="X56" s="80" t="s">
        <v>5682</v>
      </c>
      <c r="Y56" s="80" t="s">
        <v>5550</v>
      </c>
    </row>
    <row r="57" spans="4:25" ht="22.5" customHeight="1">
      <c r="D57" s="11"/>
      <c r="E57" s="11"/>
      <c r="F57" s="11"/>
      <c r="S57" s="85">
        <v>32</v>
      </c>
      <c r="T57" s="379" t="s">
        <v>6187</v>
      </c>
      <c r="U57" s="402"/>
      <c r="V57" s="402"/>
      <c r="W57" s="380"/>
      <c r="X57" s="80" t="s">
        <v>5683</v>
      </c>
      <c r="Y57" s="80" t="s">
        <v>5551</v>
      </c>
    </row>
    <row r="58" spans="19:25" ht="22.5" customHeight="1">
      <c r="S58" s="85">
        <v>33</v>
      </c>
      <c r="T58" s="379" t="s">
        <v>6188</v>
      </c>
      <c r="U58" s="402"/>
      <c r="V58" s="402"/>
      <c r="W58" s="380"/>
      <c r="X58" s="80" t="s">
        <v>5684</v>
      </c>
      <c r="Y58" s="80" t="s">
        <v>5552</v>
      </c>
    </row>
    <row r="59" spans="19:25" ht="22.5" customHeight="1">
      <c r="S59" s="85">
        <v>34</v>
      </c>
      <c r="T59" s="379" t="s">
        <v>6189</v>
      </c>
      <c r="U59" s="402"/>
      <c r="V59" s="402"/>
      <c r="W59" s="380"/>
      <c r="X59" s="80" t="s">
        <v>5685</v>
      </c>
      <c r="Y59" s="80" t="s">
        <v>5553</v>
      </c>
    </row>
    <row r="60" spans="19:25" ht="22.5" customHeight="1">
      <c r="S60" s="85">
        <v>35</v>
      </c>
      <c r="T60" s="379" t="s">
        <v>6190</v>
      </c>
      <c r="U60" s="402"/>
      <c r="V60" s="402"/>
      <c r="W60" s="380"/>
      <c r="X60" s="80" t="s">
        <v>5686</v>
      </c>
      <c r="Y60" s="80" t="s">
        <v>5554</v>
      </c>
    </row>
    <row r="61" spans="19:25" ht="22.5" customHeight="1">
      <c r="S61" s="85">
        <v>36</v>
      </c>
      <c r="T61" s="379" t="s">
        <v>6191</v>
      </c>
      <c r="U61" s="402"/>
      <c r="V61" s="402"/>
      <c r="W61" s="380"/>
      <c r="X61" s="80" t="s">
        <v>5687</v>
      </c>
      <c r="Y61" s="80" t="s">
        <v>5555</v>
      </c>
    </row>
    <row r="62" spans="19:25" ht="22.5" customHeight="1">
      <c r="S62" s="85">
        <v>37</v>
      </c>
      <c r="T62" s="379" t="s">
        <v>6192</v>
      </c>
      <c r="U62" s="402"/>
      <c r="V62" s="402"/>
      <c r="W62" s="380"/>
      <c r="X62" s="80" t="s">
        <v>5688</v>
      </c>
      <c r="Y62" s="80" t="s">
        <v>5556</v>
      </c>
    </row>
    <row r="63" spans="19:25" ht="22.5" customHeight="1">
      <c r="S63" s="85">
        <v>38</v>
      </c>
      <c r="T63" s="379" t="s">
        <v>6193</v>
      </c>
      <c r="U63" s="402"/>
      <c r="V63" s="402"/>
      <c r="W63" s="380"/>
      <c r="X63" s="80" t="s">
        <v>5689</v>
      </c>
      <c r="Y63" s="80" t="s">
        <v>5557</v>
      </c>
    </row>
    <row r="64" spans="19:25" ht="22.5" customHeight="1">
      <c r="S64" s="85">
        <v>39</v>
      </c>
      <c r="T64" s="379" t="s">
        <v>6194</v>
      </c>
      <c r="U64" s="402"/>
      <c r="V64" s="402"/>
      <c r="W64" s="380"/>
      <c r="X64" s="80" t="s">
        <v>5690</v>
      </c>
      <c r="Y64" s="80" t="s">
        <v>5558</v>
      </c>
    </row>
    <row r="65" spans="19:25" ht="22.5" customHeight="1">
      <c r="S65" s="85">
        <v>40</v>
      </c>
      <c r="T65" s="379" t="s">
        <v>6195</v>
      </c>
      <c r="U65" s="402"/>
      <c r="V65" s="402"/>
      <c r="W65" s="380"/>
      <c r="X65" s="80" t="s">
        <v>5691</v>
      </c>
      <c r="Y65" s="80" t="s">
        <v>5559</v>
      </c>
    </row>
    <row r="66" spans="19:25" ht="22.5" customHeight="1">
      <c r="S66" s="85">
        <v>41</v>
      </c>
      <c r="T66" s="379" t="s">
        <v>6196</v>
      </c>
      <c r="U66" s="402"/>
      <c r="V66" s="402"/>
      <c r="W66" s="380"/>
      <c r="X66" s="80" t="s">
        <v>5692</v>
      </c>
      <c r="Y66" s="80" t="s">
        <v>5560</v>
      </c>
    </row>
    <row r="67" spans="19:25" ht="22.5" customHeight="1">
      <c r="S67" s="85">
        <v>42</v>
      </c>
      <c r="T67" s="379" t="s">
        <v>6197</v>
      </c>
      <c r="U67" s="402"/>
      <c r="V67" s="402"/>
      <c r="W67" s="380"/>
      <c r="X67" s="80" t="s">
        <v>5693</v>
      </c>
      <c r="Y67" s="80" t="s">
        <v>5561</v>
      </c>
    </row>
    <row r="68" spans="19:25" ht="22.5" customHeight="1">
      <c r="S68" s="85">
        <v>43</v>
      </c>
      <c r="T68" s="379" t="s">
        <v>6198</v>
      </c>
      <c r="U68" s="402"/>
      <c r="V68" s="402"/>
      <c r="W68" s="380"/>
      <c r="X68" s="80" t="s">
        <v>5694</v>
      </c>
      <c r="Y68" s="80" t="s">
        <v>5562</v>
      </c>
    </row>
    <row r="69" spans="19:25" ht="22.5" customHeight="1">
      <c r="S69" s="85">
        <v>44</v>
      </c>
      <c r="T69" s="379" t="s">
        <v>6199</v>
      </c>
      <c r="U69" s="402"/>
      <c r="V69" s="402"/>
      <c r="W69" s="380"/>
      <c r="X69" s="80" t="s">
        <v>5695</v>
      </c>
      <c r="Y69" s="80" t="s">
        <v>5563</v>
      </c>
    </row>
    <row r="70" spans="19:25" ht="22.5" customHeight="1">
      <c r="S70" s="85">
        <v>45</v>
      </c>
      <c r="T70" s="379" t="s">
        <v>6200</v>
      </c>
      <c r="U70" s="402"/>
      <c r="V70" s="402"/>
      <c r="W70" s="380"/>
      <c r="X70" s="80" t="s">
        <v>5696</v>
      </c>
      <c r="Y70" s="80" t="s">
        <v>5564</v>
      </c>
    </row>
    <row r="71" spans="19:25" ht="22.5" customHeight="1">
      <c r="S71" s="85">
        <v>46</v>
      </c>
      <c r="T71" s="379" t="s">
        <v>6201</v>
      </c>
      <c r="U71" s="402"/>
      <c r="V71" s="402"/>
      <c r="W71" s="380"/>
      <c r="X71" s="80" t="s">
        <v>5697</v>
      </c>
      <c r="Y71" s="80" t="s">
        <v>5565</v>
      </c>
    </row>
    <row r="72" spans="19:25" ht="22.5" customHeight="1">
      <c r="S72" s="85">
        <v>47</v>
      </c>
      <c r="T72" s="379" t="s">
        <v>6202</v>
      </c>
      <c r="U72" s="402"/>
      <c r="V72" s="402"/>
      <c r="W72" s="380"/>
      <c r="X72" s="80" t="s">
        <v>5698</v>
      </c>
      <c r="Y72" s="80" t="s">
        <v>5566</v>
      </c>
    </row>
    <row r="73" spans="19:25" ht="22.5" customHeight="1">
      <c r="S73" s="85">
        <v>48</v>
      </c>
      <c r="T73" s="379" t="s">
        <v>6203</v>
      </c>
      <c r="U73" s="402"/>
      <c r="V73" s="402"/>
      <c r="W73" s="380"/>
      <c r="X73" s="80" t="s">
        <v>5699</v>
      </c>
      <c r="Y73" s="80" t="s">
        <v>5567</v>
      </c>
    </row>
    <row r="74" spans="19:25" ht="22.5" customHeight="1">
      <c r="S74" s="85">
        <v>49</v>
      </c>
      <c r="T74" s="379" t="s">
        <v>6204</v>
      </c>
      <c r="U74" s="402"/>
      <c r="V74" s="402"/>
      <c r="W74" s="380"/>
      <c r="X74" s="80" t="s">
        <v>5700</v>
      </c>
      <c r="Y74" s="80" t="s">
        <v>5568</v>
      </c>
    </row>
    <row r="75" spans="19:25" ht="22.5" customHeight="1">
      <c r="S75" s="85">
        <v>50</v>
      </c>
      <c r="T75" s="379" t="s">
        <v>6205</v>
      </c>
      <c r="U75" s="402"/>
      <c r="V75" s="402"/>
      <c r="W75" s="380"/>
      <c r="X75" s="80" t="s">
        <v>5701</v>
      </c>
      <c r="Y75" s="80" t="s">
        <v>5569</v>
      </c>
    </row>
    <row r="76" spans="19:25" ht="22.5" customHeight="1">
      <c r="S76" s="85">
        <v>51</v>
      </c>
      <c r="T76" s="379" t="s">
        <v>6206</v>
      </c>
      <c r="U76" s="402"/>
      <c r="V76" s="402"/>
      <c r="W76" s="380"/>
      <c r="X76" s="80" t="s">
        <v>5702</v>
      </c>
      <c r="Y76" s="80" t="s">
        <v>5570</v>
      </c>
    </row>
    <row r="77" spans="19:25" ht="22.5" customHeight="1">
      <c r="S77" s="85">
        <v>52</v>
      </c>
      <c r="T77" s="379" t="s">
        <v>6207</v>
      </c>
      <c r="U77" s="402"/>
      <c r="V77" s="402"/>
      <c r="W77" s="380"/>
      <c r="X77" s="80" t="s">
        <v>5703</v>
      </c>
      <c r="Y77" s="80" t="s">
        <v>5571</v>
      </c>
    </row>
    <row r="78" spans="19:25" ht="22.5" customHeight="1">
      <c r="S78" s="85">
        <v>53</v>
      </c>
      <c r="T78" s="379" t="s">
        <v>6208</v>
      </c>
      <c r="U78" s="402"/>
      <c r="V78" s="402"/>
      <c r="W78" s="380"/>
      <c r="X78" s="80" t="s">
        <v>5704</v>
      </c>
      <c r="Y78" s="80" t="s">
        <v>5572</v>
      </c>
    </row>
    <row r="79" spans="19:25" ht="22.5" customHeight="1">
      <c r="S79" s="85">
        <v>54</v>
      </c>
      <c r="T79" s="379" t="s">
        <v>6209</v>
      </c>
      <c r="U79" s="402"/>
      <c r="V79" s="402"/>
      <c r="W79" s="380"/>
      <c r="X79" s="80" t="s">
        <v>5705</v>
      </c>
      <c r="Y79" s="80" t="s">
        <v>5573</v>
      </c>
    </row>
    <row r="80" spans="19:25" ht="22.5" customHeight="1">
      <c r="S80" s="85">
        <v>55</v>
      </c>
      <c r="T80" s="379" t="s">
        <v>6210</v>
      </c>
      <c r="U80" s="402"/>
      <c r="V80" s="402"/>
      <c r="W80" s="380"/>
      <c r="X80" s="80" t="s">
        <v>5706</v>
      </c>
      <c r="Y80" s="80" t="s">
        <v>5574</v>
      </c>
    </row>
    <row r="81" spans="19:25" ht="22.5" customHeight="1">
      <c r="S81" s="85">
        <v>56</v>
      </c>
      <c r="T81" s="379" t="s">
        <v>6211</v>
      </c>
      <c r="U81" s="402"/>
      <c r="V81" s="402"/>
      <c r="W81" s="380"/>
      <c r="X81" s="80" t="s">
        <v>5707</v>
      </c>
      <c r="Y81" s="80" t="s">
        <v>5575</v>
      </c>
    </row>
    <row r="82" spans="19:25" ht="22.5" customHeight="1">
      <c r="S82" s="85">
        <v>57</v>
      </c>
      <c r="T82" s="379" t="s">
        <v>6212</v>
      </c>
      <c r="U82" s="402"/>
      <c r="V82" s="402"/>
      <c r="W82" s="380"/>
      <c r="X82" s="80" t="s">
        <v>5708</v>
      </c>
      <c r="Y82" s="80" t="s">
        <v>5576</v>
      </c>
    </row>
    <row r="83" spans="19:25" ht="22.5" customHeight="1">
      <c r="S83" s="85">
        <v>58</v>
      </c>
      <c r="T83" s="379" t="s">
        <v>6213</v>
      </c>
      <c r="U83" s="402"/>
      <c r="V83" s="402"/>
      <c r="W83" s="380"/>
      <c r="X83" s="80" t="s">
        <v>5709</v>
      </c>
      <c r="Y83" s="80" t="s">
        <v>5577</v>
      </c>
    </row>
    <row r="84" spans="19:25" ht="22.5" customHeight="1">
      <c r="S84" s="85">
        <v>59</v>
      </c>
      <c r="T84" s="379" t="s">
        <v>6214</v>
      </c>
      <c r="U84" s="402"/>
      <c r="V84" s="402"/>
      <c r="W84" s="380"/>
      <c r="X84" s="80" t="s">
        <v>5710</v>
      </c>
      <c r="Y84" s="80" t="s">
        <v>5578</v>
      </c>
    </row>
    <row r="85" spans="19:25" ht="22.5" customHeight="1">
      <c r="S85" s="85">
        <v>60</v>
      </c>
      <c r="T85" s="379" t="s">
        <v>6215</v>
      </c>
      <c r="U85" s="402"/>
      <c r="V85" s="402"/>
      <c r="W85" s="380"/>
      <c r="X85" s="80" t="s">
        <v>5711</v>
      </c>
      <c r="Y85" s="80" t="s">
        <v>5579</v>
      </c>
    </row>
    <row r="86" spans="19:25" ht="22.5" customHeight="1">
      <c r="S86" s="85">
        <v>61</v>
      </c>
      <c r="T86" s="379" t="s">
        <v>6216</v>
      </c>
      <c r="U86" s="402"/>
      <c r="V86" s="402"/>
      <c r="W86" s="380"/>
      <c r="X86" s="80" t="s">
        <v>5712</v>
      </c>
      <c r="Y86" s="80" t="s">
        <v>5580</v>
      </c>
    </row>
    <row r="87" spans="19:25" ht="22.5" customHeight="1">
      <c r="S87" s="85">
        <v>62</v>
      </c>
      <c r="T87" s="379" t="s">
        <v>6217</v>
      </c>
      <c r="U87" s="402"/>
      <c r="V87" s="402"/>
      <c r="W87" s="380"/>
      <c r="X87" s="80" t="s">
        <v>5713</v>
      </c>
      <c r="Y87" s="80" t="s">
        <v>5581</v>
      </c>
    </row>
    <row r="88" spans="19:25" ht="22.5" customHeight="1">
      <c r="S88" s="85">
        <v>63</v>
      </c>
      <c r="T88" s="379" t="s">
        <v>6218</v>
      </c>
      <c r="U88" s="402"/>
      <c r="V88" s="402"/>
      <c r="W88" s="380"/>
      <c r="X88" s="80" t="s">
        <v>5714</v>
      </c>
      <c r="Y88" s="80" t="s">
        <v>5582</v>
      </c>
    </row>
    <row r="89" spans="19:25" ht="22.5" customHeight="1">
      <c r="S89" s="85">
        <v>64</v>
      </c>
      <c r="T89" s="379" t="s">
        <v>6219</v>
      </c>
      <c r="U89" s="402"/>
      <c r="V89" s="402"/>
      <c r="W89" s="380"/>
      <c r="X89" s="80" t="s">
        <v>5715</v>
      </c>
      <c r="Y89" s="80" t="s">
        <v>5583</v>
      </c>
    </row>
    <row r="90" spans="19:25" ht="22.5" customHeight="1">
      <c r="S90" s="85">
        <v>65</v>
      </c>
      <c r="T90" s="379" t="s">
        <v>6220</v>
      </c>
      <c r="U90" s="402"/>
      <c r="V90" s="402"/>
      <c r="W90" s="380"/>
      <c r="X90" s="80" t="s">
        <v>5716</v>
      </c>
      <c r="Y90" s="80" t="s">
        <v>5584</v>
      </c>
    </row>
    <row r="91" spans="19:25" ht="22.5" customHeight="1">
      <c r="S91" s="85">
        <v>66</v>
      </c>
      <c r="T91" s="379" t="s">
        <v>6221</v>
      </c>
      <c r="U91" s="402"/>
      <c r="V91" s="402"/>
      <c r="W91" s="380"/>
      <c r="X91" s="80" t="s">
        <v>5717</v>
      </c>
      <c r="Y91" s="80" t="s">
        <v>5585</v>
      </c>
    </row>
    <row r="92" spans="19:25" ht="22.5" customHeight="1">
      <c r="S92" s="85">
        <v>67</v>
      </c>
      <c r="T92" s="379" t="s">
        <v>6222</v>
      </c>
      <c r="U92" s="402"/>
      <c r="V92" s="402"/>
      <c r="W92" s="380"/>
      <c r="X92" s="80" t="s">
        <v>5718</v>
      </c>
      <c r="Y92" s="80" t="s">
        <v>5586</v>
      </c>
    </row>
    <row r="93" spans="19:25" ht="22.5" customHeight="1">
      <c r="S93" s="85">
        <v>68</v>
      </c>
      <c r="T93" s="379" t="s">
        <v>6223</v>
      </c>
      <c r="U93" s="402"/>
      <c r="V93" s="402"/>
      <c r="W93" s="380"/>
      <c r="X93" s="80" t="s">
        <v>5719</v>
      </c>
      <c r="Y93" s="80" t="s">
        <v>5587</v>
      </c>
    </row>
    <row r="94" spans="19:25" ht="22.5" customHeight="1">
      <c r="S94" s="85">
        <v>69</v>
      </c>
      <c r="T94" s="379" t="s">
        <v>6224</v>
      </c>
      <c r="U94" s="402"/>
      <c r="V94" s="402"/>
      <c r="W94" s="380"/>
      <c r="X94" s="80" t="s">
        <v>5720</v>
      </c>
      <c r="Y94" s="80" t="s">
        <v>5588</v>
      </c>
    </row>
    <row r="95" spans="19:25" ht="22.5" customHeight="1">
      <c r="S95" s="85">
        <v>70</v>
      </c>
      <c r="T95" s="379" t="s">
        <v>6225</v>
      </c>
      <c r="U95" s="402"/>
      <c r="V95" s="402"/>
      <c r="W95" s="380"/>
      <c r="X95" s="80" t="s">
        <v>5721</v>
      </c>
      <c r="Y95" s="80" t="s">
        <v>5589</v>
      </c>
    </row>
    <row r="96" spans="19:25" ht="22.5" customHeight="1">
      <c r="S96" s="85">
        <v>71</v>
      </c>
      <c r="T96" s="379" t="s">
        <v>6226</v>
      </c>
      <c r="U96" s="402"/>
      <c r="V96" s="402"/>
      <c r="W96" s="380"/>
      <c r="X96" s="80" t="s">
        <v>5722</v>
      </c>
      <c r="Y96" s="80" t="s">
        <v>5590</v>
      </c>
    </row>
    <row r="97" spans="19:25" ht="22.5" customHeight="1">
      <c r="S97" s="85">
        <v>72</v>
      </c>
      <c r="T97" s="379" t="s">
        <v>6227</v>
      </c>
      <c r="U97" s="402"/>
      <c r="V97" s="402"/>
      <c r="W97" s="380"/>
      <c r="X97" s="80" t="s">
        <v>5723</v>
      </c>
      <c r="Y97" s="80" t="s">
        <v>5591</v>
      </c>
    </row>
    <row r="98" spans="19:25" ht="22.5" customHeight="1">
      <c r="S98" s="85">
        <v>73</v>
      </c>
      <c r="T98" s="379" t="s">
        <v>6228</v>
      </c>
      <c r="U98" s="402"/>
      <c r="V98" s="402"/>
      <c r="W98" s="380"/>
      <c r="X98" s="80" t="s">
        <v>5724</v>
      </c>
      <c r="Y98" s="80" t="s">
        <v>5592</v>
      </c>
    </row>
    <row r="99" spans="19:25" ht="22.5" customHeight="1">
      <c r="S99" s="85">
        <v>74</v>
      </c>
      <c r="T99" s="379" t="s">
        <v>6229</v>
      </c>
      <c r="U99" s="402"/>
      <c r="V99" s="402"/>
      <c r="W99" s="380"/>
      <c r="X99" s="80" t="s">
        <v>5725</v>
      </c>
      <c r="Y99" s="80" t="s">
        <v>5593</v>
      </c>
    </row>
    <row r="100" spans="19:25" ht="22.5" customHeight="1">
      <c r="S100" s="85">
        <v>75</v>
      </c>
      <c r="T100" s="379" t="s">
        <v>6230</v>
      </c>
      <c r="U100" s="402"/>
      <c r="V100" s="402"/>
      <c r="W100" s="380"/>
      <c r="X100" s="80" t="s">
        <v>5726</v>
      </c>
      <c r="Y100" s="80" t="s">
        <v>5594</v>
      </c>
    </row>
    <row r="101" spans="19:25" ht="22.5" customHeight="1">
      <c r="S101" s="85">
        <v>76</v>
      </c>
      <c r="T101" s="379" t="s">
        <v>6231</v>
      </c>
      <c r="U101" s="402"/>
      <c r="V101" s="402"/>
      <c r="W101" s="380"/>
      <c r="X101" s="80" t="s">
        <v>5727</v>
      </c>
      <c r="Y101" s="80" t="s">
        <v>5595</v>
      </c>
    </row>
    <row r="102" spans="19:25" ht="22.5" customHeight="1">
      <c r="S102" s="85">
        <v>77</v>
      </c>
      <c r="T102" s="379" t="s">
        <v>6232</v>
      </c>
      <c r="U102" s="402"/>
      <c r="V102" s="402"/>
      <c r="W102" s="380"/>
      <c r="X102" s="80" t="s">
        <v>5728</v>
      </c>
      <c r="Y102" s="80" t="s">
        <v>5596</v>
      </c>
    </row>
    <row r="103" spans="19:25" ht="22.5" customHeight="1">
      <c r="S103" s="85">
        <v>78</v>
      </c>
      <c r="T103" s="379" t="s">
        <v>6233</v>
      </c>
      <c r="U103" s="402"/>
      <c r="V103" s="402"/>
      <c r="W103" s="380"/>
      <c r="X103" s="80" t="s">
        <v>5729</v>
      </c>
      <c r="Y103" s="80" t="s">
        <v>5597</v>
      </c>
    </row>
    <row r="104" spans="19:25" ht="22.5" customHeight="1">
      <c r="S104" s="85">
        <v>79</v>
      </c>
      <c r="T104" s="379" t="s">
        <v>6234</v>
      </c>
      <c r="U104" s="402"/>
      <c r="V104" s="402"/>
      <c r="W104" s="380"/>
      <c r="X104" s="80" t="s">
        <v>5730</v>
      </c>
      <c r="Y104" s="80" t="s">
        <v>5598</v>
      </c>
    </row>
    <row r="105" spans="19:25" ht="22.5" customHeight="1">
      <c r="S105" s="85">
        <v>80</v>
      </c>
      <c r="T105" s="379" t="s">
        <v>6235</v>
      </c>
      <c r="U105" s="402"/>
      <c r="V105" s="402"/>
      <c r="W105" s="380"/>
      <c r="X105" s="80" t="s">
        <v>5731</v>
      </c>
      <c r="Y105" s="80" t="s">
        <v>5599</v>
      </c>
    </row>
    <row r="106" spans="19:25" ht="22.5" customHeight="1">
      <c r="S106" s="85">
        <v>81</v>
      </c>
      <c r="T106" s="379" t="s">
        <v>6236</v>
      </c>
      <c r="U106" s="402"/>
      <c r="V106" s="402"/>
      <c r="W106" s="380"/>
      <c r="X106" s="80" t="s">
        <v>5732</v>
      </c>
      <c r="Y106" s="80" t="s">
        <v>5600</v>
      </c>
    </row>
    <row r="107" spans="19:25" ht="22.5" customHeight="1">
      <c r="S107" s="85">
        <v>82</v>
      </c>
      <c r="T107" s="379" t="s">
        <v>6237</v>
      </c>
      <c r="U107" s="402"/>
      <c r="V107" s="402"/>
      <c r="W107" s="380"/>
      <c r="X107" s="80" t="s">
        <v>5733</v>
      </c>
      <c r="Y107" s="80" t="s">
        <v>5601</v>
      </c>
    </row>
    <row r="108" spans="19:25" ht="22.5" customHeight="1">
      <c r="S108" s="85">
        <v>83</v>
      </c>
      <c r="T108" s="379" t="s">
        <v>6238</v>
      </c>
      <c r="U108" s="402"/>
      <c r="V108" s="402"/>
      <c r="W108" s="380"/>
      <c r="X108" s="80" t="s">
        <v>5734</v>
      </c>
      <c r="Y108" s="80" t="s">
        <v>5602</v>
      </c>
    </row>
    <row r="109" spans="19:25" ht="22.5" customHeight="1">
      <c r="S109" s="85">
        <v>84</v>
      </c>
      <c r="T109" s="379" t="s">
        <v>6239</v>
      </c>
      <c r="U109" s="402"/>
      <c r="V109" s="402"/>
      <c r="W109" s="380"/>
      <c r="X109" s="80" t="s">
        <v>5735</v>
      </c>
      <c r="Y109" s="80" t="s">
        <v>5603</v>
      </c>
    </row>
    <row r="110" spans="19:25" ht="22.5" customHeight="1">
      <c r="S110" s="85">
        <v>85</v>
      </c>
      <c r="T110" s="379" t="s">
        <v>6240</v>
      </c>
      <c r="U110" s="402"/>
      <c r="V110" s="402"/>
      <c r="W110" s="380"/>
      <c r="X110" s="80" t="s">
        <v>5736</v>
      </c>
      <c r="Y110" s="80" t="s">
        <v>5604</v>
      </c>
    </row>
    <row r="111" spans="19:25" ht="22.5" customHeight="1">
      <c r="S111" s="85">
        <v>86</v>
      </c>
      <c r="T111" s="379" t="s">
        <v>6241</v>
      </c>
      <c r="U111" s="402"/>
      <c r="V111" s="402"/>
      <c r="W111" s="380"/>
      <c r="X111" s="80" t="s">
        <v>5737</v>
      </c>
      <c r="Y111" s="80" t="s">
        <v>5605</v>
      </c>
    </row>
    <row r="112" spans="19:25" ht="22.5" customHeight="1">
      <c r="S112" s="85">
        <v>87</v>
      </c>
      <c r="T112" s="379" t="s">
        <v>6242</v>
      </c>
      <c r="U112" s="402"/>
      <c r="V112" s="402"/>
      <c r="W112" s="380"/>
      <c r="X112" s="80" t="s">
        <v>5738</v>
      </c>
      <c r="Y112" s="80" t="s">
        <v>5606</v>
      </c>
    </row>
    <row r="113" spans="19:25" ht="22.5" customHeight="1">
      <c r="S113" s="85">
        <v>88</v>
      </c>
      <c r="T113" s="379" t="s">
        <v>6243</v>
      </c>
      <c r="U113" s="402"/>
      <c r="V113" s="402"/>
      <c r="W113" s="380"/>
      <c r="X113" s="80" t="s">
        <v>5739</v>
      </c>
      <c r="Y113" s="80" t="s">
        <v>5607</v>
      </c>
    </row>
    <row r="114" spans="19:25" ht="22.5" customHeight="1">
      <c r="S114" s="85">
        <v>89</v>
      </c>
      <c r="T114" s="379" t="s">
        <v>6244</v>
      </c>
      <c r="U114" s="402"/>
      <c r="V114" s="402"/>
      <c r="W114" s="380"/>
      <c r="X114" s="80" t="s">
        <v>5740</v>
      </c>
      <c r="Y114" s="80" t="s">
        <v>5608</v>
      </c>
    </row>
    <row r="115" spans="19:25" ht="22.5" customHeight="1">
      <c r="S115" s="85">
        <v>90</v>
      </c>
      <c r="T115" s="379" t="s">
        <v>6245</v>
      </c>
      <c r="U115" s="402"/>
      <c r="V115" s="402"/>
      <c r="W115" s="380"/>
      <c r="X115" s="80" t="s">
        <v>5741</v>
      </c>
      <c r="Y115" s="80" t="s">
        <v>5609</v>
      </c>
    </row>
    <row r="116" spans="19:25" ht="22.5" customHeight="1">
      <c r="S116" s="85">
        <v>91</v>
      </c>
      <c r="T116" s="379" t="s">
        <v>6246</v>
      </c>
      <c r="U116" s="402"/>
      <c r="V116" s="402"/>
      <c r="W116" s="380"/>
      <c r="X116" s="80" t="s">
        <v>5742</v>
      </c>
      <c r="Y116" s="80" t="s">
        <v>5610</v>
      </c>
    </row>
    <row r="117" spans="19:25" ht="22.5" customHeight="1">
      <c r="S117" s="85">
        <v>92</v>
      </c>
      <c r="T117" s="379" t="s">
        <v>6247</v>
      </c>
      <c r="U117" s="402"/>
      <c r="V117" s="402"/>
      <c r="W117" s="380"/>
      <c r="X117" s="80" t="s">
        <v>5743</v>
      </c>
      <c r="Y117" s="80" t="s">
        <v>5611</v>
      </c>
    </row>
    <row r="118" spans="19:25" ht="22.5" customHeight="1">
      <c r="S118" s="85">
        <v>93</v>
      </c>
      <c r="T118" s="379" t="s">
        <v>6248</v>
      </c>
      <c r="U118" s="402"/>
      <c r="V118" s="402"/>
      <c r="W118" s="380"/>
      <c r="X118" s="80" t="s">
        <v>5744</v>
      </c>
      <c r="Y118" s="80" t="s">
        <v>5612</v>
      </c>
    </row>
    <row r="119" spans="19:25" ht="22.5" customHeight="1">
      <c r="S119" s="85">
        <v>94</v>
      </c>
      <c r="T119" s="379" t="s">
        <v>6249</v>
      </c>
      <c r="U119" s="402"/>
      <c r="V119" s="402"/>
      <c r="W119" s="380"/>
      <c r="X119" s="80" t="s">
        <v>5745</v>
      </c>
      <c r="Y119" s="80" t="s">
        <v>5613</v>
      </c>
    </row>
    <row r="120" spans="19:25" ht="22.5" customHeight="1">
      <c r="S120" s="85">
        <v>95</v>
      </c>
      <c r="T120" s="379" t="s">
        <v>6250</v>
      </c>
      <c r="U120" s="402"/>
      <c r="V120" s="402"/>
      <c r="W120" s="380"/>
      <c r="X120" s="80" t="s">
        <v>5746</v>
      </c>
      <c r="Y120" s="80" t="s">
        <v>5614</v>
      </c>
    </row>
    <row r="121" spans="19:25" ht="22.5" customHeight="1">
      <c r="S121" s="85">
        <v>96</v>
      </c>
      <c r="T121" s="379" t="s">
        <v>6251</v>
      </c>
      <c r="U121" s="402"/>
      <c r="V121" s="402"/>
      <c r="W121" s="380"/>
      <c r="X121" s="80" t="s">
        <v>5747</v>
      </c>
      <c r="Y121" s="80" t="s">
        <v>5615</v>
      </c>
    </row>
    <row r="122" spans="19:25" ht="22.5" customHeight="1">
      <c r="S122" s="85">
        <v>97</v>
      </c>
      <c r="T122" s="379" t="s">
        <v>6252</v>
      </c>
      <c r="U122" s="402"/>
      <c r="V122" s="402"/>
      <c r="W122" s="380"/>
      <c r="X122" s="80" t="s">
        <v>5748</v>
      </c>
      <c r="Y122" s="80" t="s">
        <v>5616</v>
      </c>
    </row>
    <row r="123" spans="19:25" ht="22.5" customHeight="1">
      <c r="S123" s="85">
        <v>98</v>
      </c>
      <c r="T123" s="379" t="s">
        <v>6253</v>
      </c>
      <c r="U123" s="402"/>
      <c r="V123" s="402"/>
      <c r="W123" s="380"/>
      <c r="X123" s="80" t="s">
        <v>5749</v>
      </c>
      <c r="Y123" s="80" t="s">
        <v>5617</v>
      </c>
    </row>
    <row r="124" spans="19:25" ht="22.5" customHeight="1">
      <c r="S124" s="85">
        <v>99</v>
      </c>
      <c r="T124" s="379" t="s">
        <v>6254</v>
      </c>
      <c r="U124" s="402"/>
      <c r="V124" s="402"/>
      <c r="W124" s="380"/>
      <c r="X124" s="80" t="s">
        <v>5750</v>
      </c>
      <c r="Y124" s="80" t="s">
        <v>5618</v>
      </c>
    </row>
    <row r="125" spans="19:25" ht="22.5" customHeight="1">
      <c r="S125" s="85">
        <v>100</v>
      </c>
      <c r="T125" s="379" t="s">
        <v>6255</v>
      </c>
      <c r="U125" s="402"/>
      <c r="V125" s="402"/>
      <c r="W125" s="380"/>
      <c r="X125" s="80" t="s">
        <v>5751</v>
      </c>
      <c r="Y125" s="80" t="s">
        <v>5619</v>
      </c>
    </row>
    <row r="126" spans="19:25" ht="22.5" customHeight="1">
      <c r="S126" s="85">
        <v>101</v>
      </c>
      <c r="T126" s="379" t="s">
        <v>6256</v>
      </c>
      <c r="U126" s="402"/>
      <c r="V126" s="402"/>
      <c r="W126" s="380"/>
      <c r="X126" s="80" t="s">
        <v>5752</v>
      </c>
      <c r="Y126" s="80" t="s">
        <v>5620</v>
      </c>
    </row>
    <row r="127" spans="19:25" ht="22.5" customHeight="1">
      <c r="S127" s="85">
        <v>102</v>
      </c>
      <c r="T127" s="379" t="s">
        <v>6257</v>
      </c>
      <c r="U127" s="402"/>
      <c r="V127" s="402"/>
      <c r="W127" s="380"/>
      <c r="X127" s="80" t="s">
        <v>5753</v>
      </c>
      <c r="Y127" s="80" t="s">
        <v>5621</v>
      </c>
    </row>
    <row r="128" spans="19:25" ht="22.5" customHeight="1">
      <c r="S128" s="85">
        <v>103</v>
      </c>
      <c r="T128" s="379" t="s">
        <v>6258</v>
      </c>
      <c r="U128" s="402"/>
      <c r="V128" s="402"/>
      <c r="W128" s="380"/>
      <c r="X128" s="80" t="s">
        <v>5754</v>
      </c>
      <c r="Y128" s="80" t="s">
        <v>5622</v>
      </c>
    </row>
    <row r="129" spans="19:25" ht="22.5" customHeight="1">
      <c r="S129" s="85">
        <v>104</v>
      </c>
      <c r="T129" s="379" t="s">
        <v>6259</v>
      </c>
      <c r="U129" s="402"/>
      <c r="V129" s="402"/>
      <c r="W129" s="380"/>
      <c r="X129" s="80" t="s">
        <v>5755</v>
      </c>
      <c r="Y129" s="80" t="s">
        <v>5623</v>
      </c>
    </row>
    <row r="130" spans="19:25" ht="22.5" customHeight="1">
      <c r="S130" s="85">
        <v>105</v>
      </c>
      <c r="T130" s="379" t="s">
        <v>6260</v>
      </c>
      <c r="U130" s="402"/>
      <c r="V130" s="402"/>
      <c r="W130" s="380"/>
      <c r="X130" s="80" t="s">
        <v>5756</v>
      </c>
      <c r="Y130" s="80" t="s">
        <v>5624</v>
      </c>
    </row>
    <row r="131" spans="19:25" ht="22.5" customHeight="1">
      <c r="S131" s="85">
        <v>106</v>
      </c>
      <c r="T131" s="379" t="s">
        <v>6261</v>
      </c>
      <c r="U131" s="402"/>
      <c r="V131" s="402"/>
      <c r="W131" s="380"/>
      <c r="X131" s="80" t="s">
        <v>5757</v>
      </c>
      <c r="Y131" s="80" t="s">
        <v>5625</v>
      </c>
    </row>
    <row r="132" spans="19:25" ht="22.5" customHeight="1">
      <c r="S132" s="85">
        <v>107</v>
      </c>
      <c r="T132" s="379" t="s">
        <v>6262</v>
      </c>
      <c r="U132" s="402"/>
      <c r="V132" s="402"/>
      <c r="W132" s="380"/>
      <c r="X132" s="80" t="s">
        <v>5758</v>
      </c>
      <c r="Y132" s="80" t="s">
        <v>5626</v>
      </c>
    </row>
    <row r="133" spans="19:25" ht="22.5" customHeight="1">
      <c r="S133" s="85">
        <v>108</v>
      </c>
      <c r="T133" s="379" t="s">
        <v>6263</v>
      </c>
      <c r="U133" s="402"/>
      <c r="V133" s="402"/>
      <c r="W133" s="380"/>
      <c r="X133" s="80" t="s">
        <v>5759</v>
      </c>
      <c r="Y133" s="80" t="s">
        <v>5627</v>
      </c>
    </row>
    <row r="134" spans="19:25" ht="22.5" customHeight="1">
      <c r="S134" s="85">
        <v>109</v>
      </c>
      <c r="T134" s="379" t="s">
        <v>6264</v>
      </c>
      <c r="U134" s="402"/>
      <c r="V134" s="402"/>
      <c r="W134" s="380"/>
      <c r="X134" s="80" t="s">
        <v>5760</v>
      </c>
      <c r="Y134" s="80" t="s">
        <v>5628</v>
      </c>
    </row>
    <row r="135" spans="19:25" ht="22.5" customHeight="1">
      <c r="S135" s="85">
        <v>110</v>
      </c>
      <c r="T135" s="379" t="s">
        <v>6265</v>
      </c>
      <c r="U135" s="402"/>
      <c r="V135" s="402"/>
      <c r="W135" s="380"/>
      <c r="X135" s="80" t="s">
        <v>6133</v>
      </c>
      <c r="Y135" s="80" t="s">
        <v>5629</v>
      </c>
    </row>
    <row r="136" spans="19:25" ht="22.5" customHeight="1">
      <c r="S136" s="85">
        <v>111</v>
      </c>
      <c r="T136" s="379" t="s">
        <v>6266</v>
      </c>
      <c r="U136" s="402"/>
      <c r="V136" s="402"/>
      <c r="W136" s="380"/>
      <c r="X136" s="80" t="s">
        <v>6134</v>
      </c>
      <c r="Y136" s="80" t="s">
        <v>5630</v>
      </c>
    </row>
    <row r="137" spans="19:25" ht="22.5" customHeight="1">
      <c r="S137" s="85">
        <v>112</v>
      </c>
      <c r="T137" s="379" t="s">
        <v>6267</v>
      </c>
      <c r="U137" s="402"/>
      <c r="V137" s="402"/>
      <c r="W137" s="380"/>
      <c r="X137" s="80" t="s">
        <v>6135</v>
      </c>
      <c r="Y137" s="80" t="s">
        <v>5631</v>
      </c>
    </row>
    <row r="138" spans="19:25" ht="22.5" customHeight="1">
      <c r="S138" s="85">
        <v>113</v>
      </c>
      <c r="T138" s="379" t="s">
        <v>6268</v>
      </c>
      <c r="U138" s="402"/>
      <c r="V138" s="402"/>
      <c r="W138" s="380"/>
      <c r="X138" s="80" t="s">
        <v>6136</v>
      </c>
      <c r="Y138" s="80" t="s">
        <v>5632</v>
      </c>
    </row>
    <row r="139" spans="19:25" ht="22.5" customHeight="1">
      <c r="S139" s="85">
        <v>114</v>
      </c>
      <c r="T139" s="379" t="s">
        <v>6269</v>
      </c>
      <c r="U139" s="402"/>
      <c r="V139" s="402"/>
      <c r="W139" s="380"/>
      <c r="X139" s="80" t="s">
        <v>6137</v>
      </c>
      <c r="Y139" s="80" t="s">
        <v>5633</v>
      </c>
    </row>
    <row r="140" spans="19:25" ht="22.5" customHeight="1">
      <c r="S140" s="85">
        <v>115</v>
      </c>
      <c r="T140" s="379" t="s">
        <v>6270</v>
      </c>
      <c r="U140" s="402"/>
      <c r="V140" s="402"/>
      <c r="W140" s="380"/>
      <c r="X140" s="80" t="s">
        <v>6138</v>
      </c>
      <c r="Y140" s="80" t="s">
        <v>5634</v>
      </c>
    </row>
    <row r="141" spans="19:25" ht="22.5" customHeight="1">
      <c r="S141" s="85">
        <v>116</v>
      </c>
      <c r="T141" s="379" t="s">
        <v>6271</v>
      </c>
      <c r="U141" s="402"/>
      <c r="V141" s="402"/>
      <c r="W141" s="380"/>
      <c r="X141" s="80" t="s">
        <v>6139</v>
      </c>
      <c r="Y141" s="80" t="s">
        <v>5635</v>
      </c>
    </row>
    <row r="142" spans="19:25" ht="22.5" customHeight="1">
      <c r="S142" s="85">
        <v>117</v>
      </c>
      <c r="T142" s="379" t="s">
        <v>6272</v>
      </c>
      <c r="U142" s="402"/>
      <c r="V142" s="402"/>
      <c r="W142" s="380"/>
      <c r="X142" s="80" t="s">
        <v>6140</v>
      </c>
      <c r="Y142" s="80" t="s">
        <v>5636</v>
      </c>
    </row>
    <row r="143" spans="19:25" ht="22.5" customHeight="1">
      <c r="S143" s="85">
        <v>118</v>
      </c>
      <c r="T143" s="379" t="s">
        <v>6273</v>
      </c>
      <c r="U143" s="402"/>
      <c r="V143" s="402"/>
      <c r="W143" s="380"/>
      <c r="X143" s="80" t="s">
        <v>6141</v>
      </c>
      <c r="Y143" s="80" t="s">
        <v>5637</v>
      </c>
    </row>
    <row r="144" spans="19:25" ht="22.5" customHeight="1">
      <c r="S144" s="85">
        <v>119</v>
      </c>
      <c r="T144" s="379" t="s">
        <v>6274</v>
      </c>
      <c r="U144" s="402"/>
      <c r="V144" s="402"/>
      <c r="W144" s="380"/>
      <c r="X144" s="80" t="s">
        <v>6142</v>
      </c>
      <c r="Y144" s="80" t="s">
        <v>5638</v>
      </c>
    </row>
    <row r="145" spans="19:25" ht="22.5" customHeight="1">
      <c r="S145" s="85">
        <v>120</v>
      </c>
      <c r="T145" s="379" t="s">
        <v>6275</v>
      </c>
      <c r="U145" s="402"/>
      <c r="V145" s="402"/>
      <c r="W145" s="380"/>
      <c r="X145" s="80" t="s">
        <v>6143</v>
      </c>
      <c r="Y145" s="80" t="s">
        <v>5639</v>
      </c>
    </row>
    <row r="146" spans="19:25" ht="22.5" customHeight="1">
      <c r="S146" s="85">
        <v>121</v>
      </c>
      <c r="T146" s="379" t="s">
        <v>6276</v>
      </c>
      <c r="U146" s="402"/>
      <c r="V146" s="402"/>
      <c r="W146" s="380"/>
      <c r="X146" s="80" t="s">
        <v>6144</v>
      </c>
      <c r="Y146" s="80" t="s">
        <v>5640</v>
      </c>
    </row>
    <row r="147" spans="19:25" ht="22.5" customHeight="1">
      <c r="S147" s="85">
        <v>122</v>
      </c>
      <c r="T147" s="379" t="s">
        <v>6277</v>
      </c>
      <c r="U147" s="402"/>
      <c r="V147" s="402"/>
      <c r="W147" s="380"/>
      <c r="X147" s="80" t="s">
        <v>6145</v>
      </c>
      <c r="Y147" s="80" t="s">
        <v>5641</v>
      </c>
    </row>
    <row r="148" spans="19:25" ht="22.5" customHeight="1">
      <c r="S148" s="85">
        <v>123</v>
      </c>
      <c r="T148" s="379" t="s">
        <v>6278</v>
      </c>
      <c r="U148" s="402"/>
      <c r="V148" s="402"/>
      <c r="W148" s="380"/>
      <c r="X148" s="80" t="s">
        <v>6146</v>
      </c>
      <c r="Y148" s="80" t="s">
        <v>5642</v>
      </c>
    </row>
    <row r="149" spans="19:25" ht="22.5" customHeight="1">
      <c r="S149" s="85">
        <v>124</v>
      </c>
      <c r="T149" s="379" t="s">
        <v>6279</v>
      </c>
      <c r="U149" s="402"/>
      <c r="V149" s="402"/>
      <c r="W149" s="380"/>
      <c r="X149" s="80" t="s">
        <v>6147</v>
      </c>
      <c r="Y149" s="80" t="s">
        <v>5643</v>
      </c>
    </row>
    <row r="150" spans="19:25" ht="22.5" customHeight="1">
      <c r="S150" s="85">
        <v>125</v>
      </c>
      <c r="T150" s="379" t="s">
        <v>6280</v>
      </c>
      <c r="U150" s="402"/>
      <c r="V150" s="402"/>
      <c r="W150" s="380"/>
      <c r="X150" s="80" t="s">
        <v>6148</v>
      </c>
      <c r="Y150" s="80" t="s">
        <v>5644</v>
      </c>
    </row>
    <row r="151" spans="19:25" ht="22.5" customHeight="1">
      <c r="S151" s="85">
        <v>126</v>
      </c>
      <c r="T151" s="379" t="s">
        <v>6281</v>
      </c>
      <c r="U151" s="402"/>
      <c r="V151" s="402"/>
      <c r="W151" s="380"/>
      <c r="X151" s="80" t="s">
        <v>6149</v>
      </c>
      <c r="Y151" s="80" t="s">
        <v>5645</v>
      </c>
    </row>
    <row r="152" spans="19:25" ht="22.5" customHeight="1">
      <c r="S152" s="85">
        <v>127</v>
      </c>
      <c r="T152" s="379" t="s">
        <v>6282</v>
      </c>
      <c r="U152" s="402"/>
      <c r="V152" s="402"/>
      <c r="W152" s="380"/>
      <c r="X152" s="80" t="s">
        <v>6150</v>
      </c>
      <c r="Y152" s="80" t="s">
        <v>5646</v>
      </c>
    </row>
    <row r="153" spans="19:25" ht="22.5" customHeight="1">
      <c r="S153" s="85">
        <v>128</v>
      </c>
      <c r="T153" s="379" t="s">
        <v>6283</v>
      </c>
      <c r="U153" s="402"/>
      <c r="V153" s="402"/>
      <c r="W153" s="380"/>
      <c r="X153" s="80" t="s">
        <v>6151</v>
      </c>
      <c r="Y153" s="80" t="s">
        <v>5647</v>
      </c>
    </row>
    <row r="154" spans="19:25" ht="22.5" customHeight="1">
      <c r="S154" s="85">
        <v>129</v>
      </c>
      <c r="T154" s="379" t="s">
        <v>6284</v>
      </c>
      <c r="U154" s="402"/>
      <c r="V154" s="402"/>
      <c r="W154" s="380"/>
      <c r="X154" s="80" t="s">
        <v>6152</v>
      </c>
      <c r="Y154" s="80" t="s">
        <v>5648</v>
      </c>
    </row>
    <row r="155" spans="19:25" ht="22.5" customHeight="1">
      <c r="S155" s="85">
        <v>130</v>
      </c>
      <c r="T155" s="379" t="s">
        <v>6285</v>
      </c>
      <c r="U155" s="402"/>
      <c r="V155" s="402"/>
      <c r="W155" s="380"/>
      <c r="X155" s="80" t="s">
        <v>6153</v>
      </c>
      <c r="Y155" s="80" t="s">
        <v>5649</v>
      </c>
    </row>
    <row r="156" spans="19:25" ht="22.5" customHeight="1">
      <c r="S156" s="85">
        <v>131</v>
      </c>
      <c r="T156" s="379" t="s">
        <v>6286</v>
      </c>
      <c r="U156" s="402"/>
      <c r="V156" s="402"/>
      <c r="W156" s="380"/>
      <c r="X156" s="80" t="s">
        <v>6154</v>
      </c>
      <c r="Y156" s="80" t="s">
        <v>5650</v>
      </c>
    </row>
    <row r="157" spans="19:25" ht="22.5" customHeight="1">
      <c r="S157" s="85">
        <v>132</v>
      </c>
      <c r="T157" s="379" t="s">
        <v>6287</v>
      </c>
      <c r="U157" s="402"/>
      <c r="V157" s="402"/>
      <c r="W157" s="380"/>
      <c r="X157" s="80" t="s">
        <v>6155</v>
      </c>
      <c r="Y157" s="80" t="s">
        <v>5651</v>
      </c>
    </row>
    <row r="158" spans="19:25" ht="22.5" customHeight="1">
      <c r="S158" s="85">
        <v>133</v>
      </c>
      <c r="T158" s="379" t="s">
        <v>6288</v>
      </c>
      <c r="U158" s="402"/>
      <c r="V158" s="402"/>
      <c r="W158" s="380"/>
      <c r="X158" s="80" t="s">
        <v>6156</v>
      </c>
      <c r="Y158" s="80" t="s">
        <v>5652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="75" zoomScaleNormal="75" zoomScaleSheetLayoutView="85" zoomScalePageLayoutView="0" workbookViewId="0" topLeftCell="A10">
      <selection activeCell="AH24" sqref="AH24"/>
    </sheetView>
  </sheetViews>
  <sheetFormatPr defaultColWidth="4.25390625" defaultRowHeight="13.5"/>
  <cols>
    <col min="1" max="16" width="3.125" style="27" customWidth="1"/>
    <col min="17" max="17" width="0.6171875" style="27" customWidth="1"/>
    <col min="18" max="18" width="3.125" style="27" customWidth="1"/>
    <col min="19" max="19" width="3.25390625" style="27" customWidth="1"/>
    <col min="20" max="33" width="3.125" style="27" customWidth="1"/>
    <col min="34" max="16384" width="4.25390625" style="27" customWidth="1"/>
  </cols>
  <sheetData>
    <row r="1" spans="1:40" s="23" customFormat="1" ht="16.5" customHeight="1">
      <c r="A1" s="333" t="s">
        <v>2547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J1" s="319" t="s">
        <v>1926</v>
      </c>
      <c r="AK1" s="320"/>
      <c r="AL1" s="320"/>
      <c r="AM1" s="320"/>
      <c r="AN1" s="321"/>
    </row>
    <row r="2" spans="1:40" s="23" customFormat="1" ht="22.5" customHeight="1">
      <c r="A2" s="335" t="s">
        <v>1960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7">
        <v>3</v>
      </c>
      <c r="M2" s="337"/>
      <c r="N2" s="338" t="s">
        <v>1915</v>
      </c>
      <c r="O2" s="338"/>
      <c r="P2" s="338"/>
      <c r="Q2" s="338"/>
      <c r="R2" s="339"/>
      <c r="S2" s="288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90"/>
      <c r="AH2" s="24"/>
      <c r="AJ2" s="322"/>
      <c r="AK2" s="323"/>
      <c r="AL2" s="323"/>
      <c r="AM2" s="323"/>
      <c r="AN2" s="324"/>
    </row>
    <row r="3" spans="1:40" s="23" customFormat="1" ht="22.5" customHeight="1">
      <c r="A3" s="313">
        <v>2010</v>
      </c>
      <c r="B3" s="314"/>
      <c r="C3" s="314"/>
      <c r="D3" s="314"/>
      <c r="E3" s="25" t="s">
        <v>1930</v>
      </c>
      <c r="F3" s="304"/>
      <c r="G3" s="304"/>
      <c r="H3" s="25" t="s">
        <v>1931</v>
      </c>
      <c r="I3" s="304"/>
      <c r="J3" s="304"/>
      <c r="K3" s="25" t="s">
        <v>1932</v>
      </c>
      <c r="L3" s="304"/>
      <c r="M3" s="304"/>
      <c r="N3" s="25" t="s">
        <v>1933</v>
      </c>
      <c r="O3" s="334"/>
      <c r="P3" s="334"/>
      <c r="Q3" s="310" t="s">
        <v>1934</v>
      </c>
      <c r="R3" s="310"/>
      <c r="S3" s="310"/>
      <c r="T3" s="310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9"/>
      <c r="AJ3" s="322"/>
      <c r="AK3" s="323"/>
      <c r="AL3" s="323"/>
      <c r="AM3" s="323"/>
      <c r="AN3" s="324"/>
    </row>
    <row r="4" spans="1:40" s="23" customFormat="1" ht="19.5" customHeight="1">
      <c r="A4" s="306" t="s">
        <v>1914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5" t="s">
        <v>1935</v>
      </c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31"/>
      <c r="AC4" s="331"/>
      <c r="AD4" s="331"/>
      <c r="AE4" s="331"/>
      <c r="AF4" s="331"/>
      <c r="AG4" s="332"/>
      <c r="AJ4" s="322"/>
      <c r="AK4" s="323"/>
      <c r="AL4" s="323"/>
      <c r="AM4" s="323"/>
      <c r="AN4" s="324"/>
    </row>
    <row r="5" spans="1:40" s="23" customFormat="1" ht="36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30"/>
      <c r="AJ5" s="322"/>
      <c r="AK5" s="323"/>
      <c r="AL5" s="323"/>
      <c r="AM5" s="323"/>
      <c r="AN5" s="324"/>
    </row>
    <row r="6" spans="1:40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J6" s="322"/>
      <c r="AK6" s="323"/>
      <c r="AL6" s="323"/>
      <c r="AM6" s="323"/>
      <c r="AN6" s="324"/>
    </row>
    <row r="7" spans="1:40" ht="13.5" customHeight="1">
      <c r="A7" s="226" t="str">
        <f ca="1">INDIRECT("'"&amp;RIGHT("0"&amp;$AJ$13,2)&amp;"'!D3")</f>
        <v>team A</v>
      </c>
      <c r="B7" s="227"/>
      <c r="C7" s="227"/>
      <c r="D7" s="227"/>
      <c r="E7" s="227"/>
      <c r="F7" s="227"/>
      <c r="G7" s="227"/>
      <c r="H7" s="227"/>
      <c r="I7" s="227"/>
      <c r="J7" s="228"/>
      <c r="K7" s="246"/>
      <c r="L7" s="246"/>
      <c r="M7" s="246"/>
      <c r="N7" s="246"/>
      <c r="O7" s="246"/>
      <c r="P7" s="247" t="s">
        <v>1936</v>
      </c>
      <c r="Q7" s="247"/>
      <c r="R7" s="247"/>
      <c r="S7" s="246"/>
      <c r="T7" s="246"/>
      <c r="U7" s="246"/>
      <c r="V7" s="246"/>
      <c r="W7" s="246"/>
      <c r="X7" s="226" t="str">
        <f ca="1">INDIRECT("'"&amp;RIGHT("0"&amp;$AM$13,2)&amp;"'!D3")</f>
        <v>team B</v>
      </c>
      <c r="Y7" s="227"/>
      <c r="Z7" s="227"/>
      <c r="AA7" s="227"/>
      <c r="AB7" s="227"/>
      <c r="AC7" s="227"/>
      <c r="AD7" s="227"/>
      <c r="AE7" s="227"/>
      <c r="AF7" s="227"/>
      <c r="AG7" s="228"/>
      <c r="AJ7" s="322"/>
      <c r="AK7" s="323"/>
      <c r="AL7" s="323"/>
      <c r="AM7" s="323"/>
      <c r="AN7" s="324"/>
    </row>
    <row r="8" spans="1:40" ht="13.5" customHeight="1">
      <c r="A8" s="229"/>
      <c r="B8" s="230"/>
      <c r="C8" s="230"/>
      <c r="D8" s="230"/>
      <c r="E8" s="230"/>
      <c r="F8" s="230"/>
      <c r="G8" s="230"/>
      <c r="H8" s="230"/>
      <c r="I8" s="230"/>
      <c r="J8" s="231"/>
      <c r="K8" s="246"/>
      <c r="L8" s="246"/>
      <c r="M8" s="246"/>
      <c r="N8" s="246"/>
      <c r="O8" s="246"/>
      <c r="P8" s="247"/>
      <c r="Q8" s="247"/>
      <c r="R8" s="247"/>
      <c r="S8" s="246"/>
      <c r="T8" s="246"/>
      <c r="U8" s="246"/>
      <c r="V8" s="246"/>
      <c r="W8" s="246"/>
      <c r="X8" s="229"/>
      <c r="Y8" s="230"/>
      <c r="Z8" s="230"/>
      <c r="AA8" s="230"/>
      <c r="AB8" s="230"/>
      <c r="AC8" s="230"/>
      <c r="AD8" s="230"/>
      <c r="AE8" s="230"/>
      <c r="AF8" s="230"/>
      <c r="AG8" s="231"/>
      <c r="AJ8" s="322"/>
      <c r="AK8" s="323"/>
      <c r="AL8" s="323"/>
      <c r="AM8" s="323"/>
      <c r="AN8" s="324"/>
    </row>
    <row r="9" spans="1:40" ht="14.2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1"/>
      <c r="K9" s="246"/>
      <c r="L9" s="246"/>
      <c r="M9" s="246"/>
      <c r="N9" s="246"/>
      <c r="O9" s="246"/>
      <c r="P9" s="247" t="s">
        <v>1937</v>
      </c>
      <c r="Q9" s="247"/>
      <c r="R9" s="247"/>
      <c r="S9" s="246"/>
      <c r="T9" s="246"/>
      <c r="U9" s="246"/>
      <c r="V9" s="246"/>
      <c r="W9" s="246"/>
      <c r="X9" s="229"/>
      <c r="Y9" s="230"/>
      <c r="Z9" s="230"/>
      <c r="AA9" s="230"/>
      <c r="AB9" s="230"/>
      <c r="AC9" s="230"/>
      <c r="AD9" s="230"/>
      <c r="AE9" s="230"/>
      <c r="AF9" s="230"/>
      <c r="AG9" s="231"/>
      <c r="AJ9" s="325"/>
      <c r="AK9" s="326"/>
      <c r="AL9" s="326"/>
      <c r="AM9" s="326"/>
      <c r="AN9" s="327"/>
    </row>
    <row r="10" spans="1:33" ht="14.25" customHeight="1">
      <c r="A10" s="232"/>
      <c r="B10" s="233"/>
      <c r="C10" s="233"/>
      <c r="D10" s="233"/>
      <c r="E10" s="233"/>
      <c r="F10" s="233"/>
      <c r="G10" s="233"/>
      <c r="H10" s="233"/>
      <c r="I10" s="233"/>
      <c r="J10" s="234"/>
      <c r="K10" s="246"/>
      <c r="L10" s="246"/>
      <c r="M10" s="246"/>
      <c r="N10" s="246"/>
      <c r="O10" s="246"/>
      <c r="P10" s="247"/>
      <c r="Q10" s="247"/>
      <c r="R10" s="247"/>
      <c r="S10" s="246"/>
      <c r="T10" s="246"/>
      <c r="U10" s="246"/>
      <c r="V10" s="246"/>
      <c r="W10" s="246"/>
      <c r="X10" s="232"/>
      <c r="Y10" s="233"/>
      <c r="Z10" s="233"/>
      <c r="AA10" s="233"/>
      <c r="AB10" s="233"/>
      <c r="AC10" s="233"/>
      <c r="AD10" s="233"/>
      <c r="AE10" s="233"/>
      <c r="AF10" s="233"/>
      <c r="AG10" s="234"/>
    </row>
    <row r="11" spans="1:34" ht="3.75" customHeight="1">
      <c r="A11" s="26"/>
      <c r="B11" s="28"/>
      <c r="E11" s="28"/>
      <c r="F11" s="28"/>
      <c r="G11" s="28"/>
      <c r="H11" s="28"/>
      <c r="I11" s="28"/>
      <c r="J11" s="28"/>
      <c r="K11" s="26"/>
      <c r="L11" s="28"/>
      <c r="M11" s="28"/>
      <c r="N11" s="28"/>
      <c r="O11" s="26"/>
      <c r="P11" s="26"/>
      <c r="Q11" s="26"/>
      <c r="R11" s="26"/>
      <c r="S11" s="26"/>
      <c r="T11" s="28"/>
      <c r="U11" s="28"/>
      <c r="V11" s="28"/>
      <c r="W11" s="28"/>
      <c r="X11" s="28"/>
      <c r="Y11" s="28"/>
      <c r="Z11" s="28"/>
      <c r="AA11" s="28"/>
      <c r="AB11" s="28"/>
      <c r="AC11" s="26"/>
      <c r="AD11" s="26"/>
      <c r="AE11" s="28"/>
      <c r="AF11" s="28"/>
      <c r="AG11" s="26"/>
      <c r="AH11" s="26"/>
    </row>
    <row r="12" spans="1:34" ht="3.75" customHeight="1" thickBot="1">
      <c r="A12" s="29"/>
      <c r="B12" s="28"/>
      <c r="E12" s="28"/>
      <c r="F12" s="28"/>
      <c r="G12" s="28"/>
      <c r="H12" s="28"/>
      <c r="I12" s="28"/>
      <c r="J12" s="28"/>
      <c r="K12" s="26"/>
      <c r="L12" s="28"/>
      <c r="M12" s="28"/>
      <c r="N12" s="28"/>
      <c r="O12" s="26"/>
      <c r="P12" s="26"/>
      <c r="Q12" s="26"/>
      <c r="R12" s="26"/>
      <c r="S12" s="26"/>
      <c r="T12" s="28"/>
      <c r="U12" s="28"/>
      <c r="V12" s="28"/>
      <c r="W12" s="28"/>
      <c r="X12" s="28"/>
      <c r="Y12" s="28"/>
      <c r="Z12" s="28"/>
      <c r="AA12" s="28"/>
      <c r="AB12" s="28"/>
      <c r="AC12" s="26"/>
      <c r="AD12" s="26"/>
      <c r="AE12" s="28"/>
      <c r="AF12" s="28"/>
      <c r="AG12" s="26"/>
      <c r="AH12" s="26"/>
    </row>
    <row r="13" spans="1:40" s="68" customFormat="1" ht="14.25" thickBot="1">
      <c r="A13" s="65" t="s">
        <v>1912</v>
      </c>
      <c r="B13" s="63" t="s">
        <v>1893</v>
      </c>
      <c r="C13" s="240" t="s">
        <v>1938</v>
      </c>
      <c r="D13" s="240"/>
      <c r="E13" s="240"/>
      <c r="F13" s="240"/>
      <c r="G13" s="240"/>
      <c r="H13" s="240"/>
      <c r="I13" s="240"/>
      <c r="J13" s="240"/>
      <c r="K13" s="317" t="s">
        <v>1939</v>
      </c>
      <c r="L13" s="318"/>
      <c r="M13" s="315" t="s">
        <v>1940</v>
      </c>
      <c r="N13" s="316"/>
      <c r="O13" s="311" t="s">
        <v>1951</v>
      </c>
      <c r="P13" s="312"/>
      <c r="Q13" s="66"/>
      <c r="R13" s="65" t="s">
        <v>1913</v>
      </c>
      <c r="S13" s="63" t="s">
        <v>1893</v>
      </c>
      <c r="T13" s="240" t="s">
        <v>1938</v>
      </c>
      <c r="U13" s="240"/>
      <c r="V13" s="240"/>
      <c r="W13" s="240"/>
      <c r="X13" s="240"/>
      <c r="Y13" s="240"/>
      <c r="Z13" s="240"/>
      <c r="AA13" s="240"/>
      <c r="AB13" s="240" t="s">
        <v>1939</v>
      </c>
      <c r="AC13" s="240"/>
      <c r="AD13" s="315" t="s">
        <v>1940</v>
      </c>
      <c r="AE13" s="316"/>
      <c r="AF13" s="311" t="s">
        <v>1951</v>
      </c>
      <c r="AG13" s="312"/>
      <c r="AH13" s="67"/>
      <c r="AJ13" s="248">
        <v>1</v>
      </c>
      <c r="AK13" s="249"/>
      <c r="AL13" s="69"/>
      <c r="AM13" s="257">
        <v>2</v>
      </c>
      <c r="AN13" s="258"/>
    </row>
    <row r="14" spans="1:42" ht="18.75" customHeight="1" thickBot="1">
      <c r="A14" s="61">
        <v>1</v>
      </c>
      <c r="B14" s="62"/>
      <c r="C14" s="250" t="str">
        <f ca="1">INDIRECT("'"&amp;RIGHT("0"&amp;$AJ$13,2)&amp;"'!C26")</f>
        <v>A20</v>
      </c>
      <c r="D14" s="250"/>
      <c r="E14" s="250"/>
      <c r="F14" s="250"/>
      <c r="G14" s="250"/>
      <c r="H14" s="250"/>
      <c r="I14" s="250"/>
      <c r="J14" s="250"/>
      <c r="K14" s="242"/>
      <c r="L14" s="243"/>
      <c r="M14" s="263"/>
      <c r="N14" s="264"/>
      <c r="O14" s="264"/>
      <c r="P14" s="340"/>
      <c r="Q14" s="30"/>
      <c r="R14" s="61">
        <v>1</v>
      </c>
      <c r="S14" s="64"/>
      <c r="T14" s="241" t="str">
        <f ca="1">INDIRECT("'"&amp;RIGHT("0"&amp;$AM$13,2)&amp;"'!C26")</f>
        <v>B20</v>
      </c>
      <c r="U14" s="241"/>
      <c r="V14" s="241"/>
      <c r="W14" s="241"/>
      <c r="X14" s="241"/>
      <c r="Y14" s="241"/>
      <c r="Z14" s="241"/>
      <c r="AA14" s="241"/>
      <c r="AB14" s="261"/>
      <c r="AC14" s="261"/>
      <c r="AD14" s="262"/>
      <c r="AE14" s="251"/>
      <c r="AF14" s="251"/>
      <c r="AG14" s="252"/>
      <c r="AH14" s="26"/>
      <c r="AJ14" s="235" t="s">
        <v>1927</v>
      </c>
      <c r="AK14" s="236"/>
      <c r="AL14" s="55"/>
      <c r="AM14" s="237" t="s">
        <v>1928</v>
      </c>
      <c r="AN14" s="238"/>
      <c r="AO14" s="26"/>
      <c r="AP14" s="26"/>
    </row>
    <row r="15" spans="1:42" ht="18.75" customHeight="1" thickBot="1">
      <c r="A15" s="31">
        <v>2</v>
      </c>
      <c r="B15" s="58"/>
      <c r="C15" s="239" t="str">
        <f ca="1">INDIRECT("'"&amp;RIGHT("0"&amp;$AJ$13,2)&amp;"'!C2７")</f>
        <v>A21</v>
      </c>
      <c r="D15" s="239"/>
      <c r="E15" s="239"/>
      <c r="F15" s="239"/>
      <c r="G15" s="239"/>
      <c r="H15" s="239"/>
      <c r="I15" s="239"/>
      <c r="J15" s="239"/>
      <c r="K15" s="244"/>
      <c r="L15" s="245"/>
      <c r="M15" s="265"/>
      <c r="N15" s="259"/>
      <c r="O15" s="259"/>
      <c r="P15" s="260"/>
      <c r="Q15" s="30"/>
      <c r="R15" s="31">
        <v>2</v>
      </c>
      <c r="S15" s="32"/>
      <c r="T15" s="239" t="str">
        <f ca="1">INDIRECT("'"&amp;RIGHT("0"&amp;$AM$13,2)&amp;"'!C2７")</f>
        <v>B21</v>
      </c>
      <c r="U15" s="239"/>
      <c r="V15" s="239"/>
      <c r="W15" s="239"/>
      <c r="X15" s="239"/>
      <c r="Y15" s="239"/>
      <c r="Z15" s="239"/>
      <c r="AA15" s="239"/>
      <c r="AB15" s="253"/>
      <c r="AC15" s="253"/>
      <c r="AD15" s="254"/>
      <c r="AE15" s="255"/>
      <c r="AF15" s="255"/>
      <c r="AG15" s="256"/>
      <c r="AH15" s="26"/>
      <c r="AJ15" s="235"/>
      <c r="AK15" s="236"/>
      <c r="AL15" s="56"/>
      <c r="AM15" s="237"/>
      <c r="AN15" s="238"/>
      <c r="AO15" s="26"/>
      <c r="AP15" s="26"/>
    </row>
    <row r="16" spans="1:40" ht="18.75" customHeight="1" thickBot="1">
      <c r="A16" s="31">
        <v>3</v>
      </c>
      <c r="B16" s="58"/>
      <c r="C16" s="239" t="str">
        <f ca="1">INDIRECT("'"&amp;RIGHT("0"&amp;$AJ$13,2)&amp;"'!C28")</f>
        <v>A22</v>
      </c>
      <c r="D16" s="239"/>
      <c r="E16" s="239"/>
      <c r="F16" s="239"/>
      <c r="G16" s="239"/>
      <c r="H16" s="239"/>
      <c r="I16" s="239"/>
      <c r="J16" s="239"/>
      <c r="K16" s="244"/>
      <c r="L16" s="245"/>
      <c r="M16" s="265"/>
      <c r="N16" s="259"/>
      <c r="O16" s="259"/>
      <c r="P16" s="260"/>
      <c r="Q16" s="30"/>
      <c r="R16" s="31">
        <v>3</v>
      </c>
      <c r="S16" s="32"/>
      <c r="T16" s="239" t="str">
        <f ca="1">INDIRECT("'"&amp;RIGHT("0"&amp;$AM$13,2)&amp;"'!C28")</f>
        <v>B22</v>
      </c>
      <c r="U16" s="239"/>
      <c r="V16" s="239"/>
      <c r="W16" s="239"/>
      <c r="X16" s="239"/>
      <c r="Y16" s="239"/>
      <c r="Z16" s="239"/>
      <c r="AA16" s="239"/>
      <c r="AB16" s="253"/>
      <c r="AC16" s="253"/>
      <c r="AD16" s="254"/>
      <c r="AE16" s="255"/>
      <c r="AF16" s="255"/>
      <c r="AG16" s="256"/>
      <c r="AH16" s="26"/>
      <c r="AJ16" s="235"/>
      <c r="AK16" s="236"/>
      <c r="AL16" s="55"/>
      <c r="AM16" s="237"/>
      <c r="AN16" s="238"/>
    </row>
    <row r="17" spans="1:40" ht="18.75" customHeight="1" thickBot="1">
      <c r="A17" s="31">
        <v>4</v>
      </c>
      <c r="B17" s="58"/>
      <c r="C17" s="239" t="str">
        <f ca="1">INDIRECT("'"&amp;RIGHT("0"&amp;$AJ$13,2)&amp;"'!C29")</f>
        <v>A23</v>
      </c>
      <c r="D17" s="239"/>
      <c r="E17" s="239"/>
      <c r="F17" s="239"/>
      <c r="G17" s="239"/>
      <c r="H17" s="239"/>
      <c r="I17" s="239"/>
      <c r="J17" s="239"/>
      <c r="K17" s="244"/>
      <c r="L17" s="245"/>
      <c r="M17" s="265"/>
      <c r="N17" s="259"/>
      <c r="O17" s="259"/>
      <c r="P17" s="260"/>
      <c r="Q17" s="30"/>
      <c r="R17" s="31">
        <v>4</v>
      </c>
      <c r="S17" s="32"/>
      <c r="T17" s="239" t="str">
        <f ca="1">INDIRECT("'"&amp;RIGHT("0"&amp;$AM$13,2)&amp;"'!C29")</f>
        <v>B23</v>
      </c>
      <c r="U17" s="239"/>
      <c r="V17" s="239"/>
      <c r="W17" s="239"/>
      <c r="X17" s="239"/>
      <c r="Y17" s="239"/>
      <c r="Z17" s="239"/>
      <c r="AA17" s="239"/>
      <c r="AB17" s="253"/>
      <c r="AC17" s="253"/>
      <c r="AD17" s="254"/>
      <c r="AE17" s="255"/>
      <c r="AF17" s="255"/>
      <c r="AG17" s="256"/>
      <c r="AH17" s="26"/>
      <c r="AJ17" s="235"/>
      <c r="AK17" s="236"/>
      <c r="AL17" s="28"/>
      <c r="AM17" s="237"/>
      <c r="AN17" s="238"/>
    </row>
    <row r="18" spans="1:40" ht="18.75" customHeight="1" thickBot="1">
      <c r="A18" s="31">
        <v>5</v>
      </c>
      <c r="B18" s="58"/>
      <c r="C18" s="239" t="str">
        <f ca="1">INDIRECT("'"&amp;RIGHT("0"&amp;$AJ$13,2)&amp;"'!C30")</f>
        <v>A24</v>
      </c>
      <c r="D18" s="239"/>
      <c r="E18" s="239"/>
      <c r="F18" s="239"/>
      <c r="G18" s="239"/>
      <c r="H18" s="239"/>
      <c r="I18" s="239"/>
      <c r="J18" s="239"/>
      <c r="K18" s="244"/>
      <c r="L18" s="245"/>
      <c r="M18" s="265"/>
      <c r="N18" s="259"/>
      <c r="O18" s="259"/>
      <c r="P18" s="260"/>
      <c r="Q18" s="30"/>
      <c r="R18" s="31">
        <v>5</v>
      </c>
      <c r="S18" s="32"/>
      <c r="T18" s="239" t="str">
        <f ca="1">INDIRECT("'"&amp;RIGHT("0"&amp;$AM$13,2)&amp;"'!C30")</f>
        <v>B24</v>
      </c>
      <c r="U18" s="239"/>
      <c r="V18" s="239"/>
      <c r="W18" s="239"/>
      <c r="X18" s="239"/>
      <c r="Y18" s="239"/>
      <c r="Z18" s="239"/>
      <c r="AA18" s="239"/>
      <c r="AB18" s="253"/>
      <c r="AC18" s="253"/>
      <c r="AD18" s="254"/>
      <c r="AE18" s="255"/>
      <c r="AF18" s="255"/>
      <c r="AG18" s="256"/>
      <c r="AH18" s="26"/>
      <c r="AJ18" s="235"/>
      <c r="AK18" s="236"/>
      <c r="AL18" s="57"/>
      <c r="AM18" s="237"/>
      <c r="AN18" s="238"/>
    </row>
    <row r="19" spans="1:40" ht="18.75" customHeight="1" thickBot="1">
      <c r="A19" s="31">
        <v>6</v>
      </c>
      <c r="B19" s="58"/>
      <c r="C19" s="239" t="str">
        <f ca="1">INDIRECT("'"&amp;RIGHT("0"&amp;$AJ$13,2)&amp;"'!C31")</f>
        <v>A25</v>
      </c>
      <c r="D19" s="239"/>
      <c r="E19" s="239"/>
      <c r="F19" s="239"/>
      <c r="G19" s="239"/>
      <c r="H19" s="239"/>
      <c r="I19" s="239"/>
      <c r="J19" s="239"/>
      <c r="K19" s="244"/>
      <c r="L19" s="245"/>
      <c r="M19" s="265"/>
      <c r="N19" s="259"/>
      <c r="O19" s="259"/>
      <c r="P19" s="260"/>
      <c r="Q19" s="30"/>
      <c r="R19" s="31">
        <v>6</v>
      </c>
      <c r="S19" s="32"/>
      <c r="T19" s="239" t="str">
        <f ca="1">INDIRECT("'"&amp;RIGHT("0"&amp;$AM$13,2)&amp;"'!C31")</f>
        <v>B25</v>
      </c>
      <c r="U19" s="239"/>
      <c r="V19" s="239"/>
      <c r="W19" s="239"/>
      <c r="X19" s="239"/>
      <c r="Y19" s="239"/>
      <c r="Z19" s="239"/>
      <c r="AA19" s="239"/>
      <c r="AB19" s="253"/>
      <c r="AC19" s="253"/>
      <c r="AD19" s="254"/>
      <c r="AE19" s="255"/>
      <c r="AF19" s="255"/>
      <c r="AG19" s="256"/>
      <c r="AH19" s="26"/>
      <c r="AJ19" s="235"/>
      <c r="AK19" s="236"/>
      <c r="AL19" s="57"/>
      <c r="AM19" s="237"/>
      <c r="AN19" s="238"/>
    </row>
    <row r="20" spans="1:40" ht="18.75" customHeight="1" thickBot="1">
      <c r="A20" s="31">
        <v>7</v>
      </c>
      <c r="B20" s="58"/>
      <c r="C20" s="239" t="str">
        <f ca="1">INDIRECT("'"&amp;RIGHT("0"&amp;$AJ$13,2)&amp;"'!C32")</f>
        <v>A26</v>
      </c>
      <c r="D20" s="239"/>
      <c r="E20" s="239"/>
      <c r="F20" s="239"/>
      <c r="G20" s="239"/>
      <c r="H20" s="239"/>
      <c r="I20" s="239"/>
      <c r="J20" s="239"/>
      <c r="K20" s="244"/>
      <c r="L20" s="245"/>
      <c r="M20" s="265"/>
      <c r="N20" s="259"/>
      <c r="O20" s="259"/>
      <c r="P20" s="260"/>
      <c r="Q20" s="30"/>
      <c r="R20" s="31">
        <v>7</v>
      </c>
      <c r="S20" s="32"/>
      <c r="T20" s="239" t="str">
        <f ca="1">INDIRECT("'"&amp;RIGHT("0"&amp;$AM$13,2)&amp;"'!C32")</f>
        <v>B26</v>
      </c>
      <c r="U20" s="239"/>
      <c r="V20" s="239"/>
      <c r="W20" s="239"/>
      <c r="X20" s="239"/>
      <c r="Y20" s="239"/>
      <c r="Z20" s="239"/>
      <c r="AA20" s="239"/>
      <c r="AB20" s="253"/>
      <c r="AC20" s="253"/>
      <c r="AD20" s="254"/>
      <c r="AE20" s="255"/>
      <c r="AF20" s="255"/>
      <c r="AG20" s="256"/>
      <c r="AH20" s="26"/>
      <c r="AJ20" s="235"/>
      <c r="AK20" s="236"/>
      <c r="AL20" s="57"/>
      <c r="AM20" s="237"/>
      <c r="AN20" s="238"/>
    </row>
    <row r="21" spans="1:40" ht="18.75" customHeight="1" thickBot="1">
      <c r="A21" s="31">
        <v>8</v>
      </c>
      <c r="B21" s="58"/>
      <c r="C21" s="239" t="str">
        <f ca="1">INDIRECT("'"&amp;RIGHT("0"&amp;$AJ$13,2)&amp;"'!C33")</f>
        <v>A27</v>
      </c>
      <c r="D21" s="239"/>
      <c r="E21" s="239"/>
      <c r="F21" s="239"/>
      <c r="G21" s="239"/>
      <c r="H21" s="239"/>
      <c r="I21" s="239"/>
      <c r="J21" s="239"/>
      <c r="K21" s="244"/>
      <c r="L21" s="245"/>
      <c r="M21" s="265"/>
      <c r="N21" s="259"/>
      <c r="O21" s="259"/>
      <c r="P21" s="260"/>
      <c r="Q21" s="30"/>
      <c r="R21" s="31">
        <v>8</v>
      </c>
      <c r="S21" s="32"/>
      <c r="T21" s="239" t="str">
        <f ca="1">INDIRECT("'"&amp;RIGHT("0"&amp;$AM$13,2)&amp;"'!C33")</f>
        <v>B27</v>
      </c>
      <c r="U21" s="239"/>
      <c r="V21" s="239"/>
      <c r="W21" s="239"/>
      <c r="X21" s="239"/>
      <c r="Y21" s="239"/>
      <c r="Z21" s="239"/>
      <c r="AA21" s="239"/>
      <c r="AB21" s="253"/>
      <c r="AC21" s="253"/>
      <c r="AD21" s="254"/>
      <c r="AE21" s="255"/>
      <c r="AF21" s="255"/>
      <c r="AG21" s="256"/>
      <c r="AH21" s="26"/>
      <c r="AJ21" s="235"/>
      <c r="AK21" s="236"/>
      <c r="AM21" s="237"/>
      <c r="AN21" s="238"/>
    </row>
    <row r="22" spans="1:40" ht="18.75" customHeight="1" thickBot="1">
      <c r="A22" s="31">
        <v>9</v>
      </c>
      <c r="B22" s="58"/>
      <c r="C22" s="239" t="str">
        <f ca="1">INDIRECT("'"&amp;RIGHT("0"&amp;$AJ$13,2)&amp;"'!C34")</f>
        <v>A28</v>
      </c>
      <c r="D22" s="239"/>
      <c r="E22" s="239"/>
      <c r="F22" s="239"/>
      <c r="G22" s="239"/>
      <c r="H22" s="239"/>
      <c r="I22" s="239"/>
      <c r="J22" s="239"/>
      <c r="K22" s="244"/>
      <c r="L22" s="245"/>
      <c r="M22" s="265"/>
      <c r="N22" s="259"/>
      <c r="O22" s="259"/>
      <c r="P22" s="260"/>
      <c r="Q22" s="30"/>
      <c r="R22" s="31">
        <v>9</v>
      </c>
      <c r="S22" s="32"/>
      <c r="T22" s="239" t="str">
        <f ca="1">INDIRECT("'"&amp;RIGHT("0"&amp;$AM$13,2)&amp;"'!C34")</f>
        <v>B28</v>
      </c>
      <c r="U22" s="239"/>
      <c r="V22" s="239"/>
      <c r="W22" s="239"/>
      <c r="X22" s="239"/>
      <c r="Y22" s="239"/>
      <c r="Z22" s="239"/>
      <c r="AA22" s="239"/>
      <c r="AB22" s="253"/>
      <c r="AC22" s="253"/>
      <c r="AD22" s="254"/>
      <c r="AE22" s="255"/>
      <c r="AF22" s="255"/>
      <c r="AG22" s="256"/>
      <c r="AH22" s="26"/>
      <c r="AJ22" s="235"/>
      <c r="AK22" s="236"/>
      <c r="AM22" s="237"/>
      <c r="AN22" s="238"/>
    </row>
    <row r="23" spans="1:40" ht="18.75" customHeight="1" thickBot="1">
      <c r="A23" s="31">
        <v>10</v>
      </c>
      <c r="B23" s="58"/>
      <c r="C23" s="239" t="str">
        <f ca="1">INDIRECT("'"&amp;RIGHT("0"&amp;$AJ$13,2)&amp;"'!C35")</f>
        <v>A29</v>
      </c>
      <c r="D23" s="239"/>
      <c r="E23" s="239"/>
      <c r="F23" s="239"/>
      <c r="G23" s="239"/>
      <c r="H23" s="239"/>
      <c r="I23" s="239"/>
      <c r="J23" s="239"/>
      <c r="K23" s="244"/>
      <c r="L23" s="245"/>
      <c r="M23" s="265"/>
      <c r="N23" s="259"/>
      <c r="O23" s="259"/>
      <c r="P23" s="260"/>
      <c r="Q23" s="30"/>
      <c r="R23" s="31">
        <v>10</v>
      </c>
      <c r="S23" s="32"/>
      <c r="T23" s="239" t="str">
        <f ca="1">INDIRECT("'"&amp;RIGHT("0"&amp;$AM$13,2)&amp;"'!C35")</f>
        <v>B29</v>
      </c>
      <c r="U23" s="239"/>
      <c r="V23" s="239"/>
      <c r="W23" s="239"/>
      <c r="X23" s="239"/>
      <c r="Y23" s="239"/>
      <c r="Z23" s="239"/>
      <c r="AA23" s="239"/>
      <c r="AB23" s="253"/>
      <c r="AC23" s="253"/>
      <c r="AD23" s="254"/>
      <c r="AE23" s="255"/>
      <c r="AF23" s="255"/>
      <c r="AG23" s="256"/>
      <c r="AH23" s="26"/>
      <c r="AJ23" s="235"/>
      <c r="AK23" s="236"/>
      <c r="AM23" s="237"/>
      <c r="AN23" s="238"/>
    </row>
    <row r="24" spans="1:40" ht="18.75" customHeight="1" thickBot="1">
      <c r="A24" s="31">
        <v>11</v>
      </c>
      <c r="B24" s="59"/>
      <c r="C24" s="239" t="str">
        <f ca="1">INDIRECT("'"&amp;RIGHT("0"&amp;$AJ$13,2)&amp;"'!C36")</f>
        <v>A30</v>
      </c>
      <c r="D24" s="239"/>
      <c r="E24" s="239"/>
      <c r="F24" s="239"/>
      <c r="G24" s="239"/>
      <c r="H24" s="239"/>
      <c r="I24" s="239"/>
      <c r="J24" s="239"/>
      <c r="K24" s="244"/>
      <c r="L24" s="245"/>
      <c r="M24" s="265"/>
      <c r="N24" s="259"/>
      <c r="O24" s="259"/>
      <c r="P24" s="260"/>
      <c r="Q24" s="30"/>
      <c r="R24" s="31">
        <v>11</v>
      </c>
      <c r="S24" s="32"/>
      <c r="T24" s="239" t="str">
        <f ca="1">INDIRECT("'"&amp;RIGHT("0"&amp;$AM$13,2)&amp;"'!C36")</f>
        <v>B30</v>
      </c>
      <c r="U24" s="239"/>
      <c r="V24" s="239"/>
      <c r="W24" s="239"/>
      <c r="X24" s="239"/>
      <c r="Y24" s="239"/>
      <c r="Z24" s="239"/>
      <c r="AA24" s="239"/>
      <c r="AB24" s="253"/>
      <c r="AC24" s="253"/>
      <c r="AD24" s="254"/>
      <c r="AE24" s="255"/>
      <c r="AF24" s="255"/>
      <c r="AG24" s="256"/>
      <c r="AH24" s="26"/>
      <c r="AJ24" s="235"/>
      <c r="AK24" s="236"/>
      <c r="AM24" s="237"/>
      <c r="AN24" s="238"/>
    </row>
    <row r="25" spans="1:34" ht="18.75" customHeight="1">
      <c r="A25" s="31">
        <v>12</v>
      </c>
      <c r="B25" s="59"/>
      <c r="C25" s="239" t="str">
        <f ca="1">INDIRECT("'"&amp;RIGHT("0"&amp;$AJ$13,2)&amp;"'!C37")</f>
        <v>A31</v>
      </c>
      <c r="D25" s="239"/>
      <c r="E25" s="239"/>
      <c r="F25" s="239"/>
      <c r="G25" s="239"/>
      <c r="H25" s="239"/>
      <c r="I25" s="239"/>
      <c r="J25" s="239"/>
      <c r="K25" s="244"/>
      <c r="L25" s="245"/>
      <c r="M25" s="265"/>
      <c r="N25" s="259"/>
      <c r="O25" s="259"/>
      <c r="P25" s="260"/>
      <c r="Q25" s="26"/>
      <c r="R25" s="31">
        <v>12</v>
      </c>
      <c r="S25" s="32"/>
      <c r="T25" s="239" t="str">
        <f ca="1">INDIRECT("'"&amp;RIGHT("0"&amp;$AM$13,2)&amp;"'!C37")</f>
        <v>B31</v>
      </c>
      <c r="U25" s="239"/>
      <c r="V25" s="239"/>
      <c r="W25" s="239"/>
      <c r="X25" s="239"/>
      <c r="Y25" s="239"/>
      <c r="Z25" s="239"/>
      <c r="AA25" s="239"/>
      <c r="AB25" s="253"/>
      <c r="AC25" s="253"/>
      <c r="AD25" s="254"/>
      <c r="AE25" s="255"/>
      <c r="AF25" s="255"/>
      <c r="AG25" s="256"/>
      <c r="AH25" s="26"/>
    </row>
    <row r="26" spans="1:34" ht="18.75" customHeight="1">
      <c r="A26" s="31">
        <v>13</v>
      </c>
      <c r="B26" s="59"/>
      <c r="C26" s="239" t="str">
        <f ca="1">INDIRECT("'"&amp;RIGHT("0"&amp;$AJ$13,2)&amp;"'!C38")</f>
        <v>A32</v>
      </c>
      <c r="D26" s="239"/>
      <c r="E26" s="239"/>
      <c r="F26" s="239"/>
      <c r="G26" s="239"/>
      <c r="H26" s="239"/>
      <c r="I26" s="239"/>
      <c r="J26" s="239"/>
      <c r="K26" s="300"/>
      <c r="L26" s="301"/>
      <c r="M26" s="265"/>
      <c r="N26" s="259"/>
      <c r="O26" s="259"/>
      <c r="P26" s="260"/>
      <c r="Q26" s="26"/>
      <c r="R26" s="31">
        <v>13</v>
      </c>
      <c r="S26" s="32"/>
      <c r="T26" s="239" t="str">
        <f ca="1">INDIRECT("'"&amp;RIGHT("0"&amp;$AM$13,2)&amp;"'!C38")</f>
        <v>B32</v>
      </c>
      <c r="U26" s="239"/>
      <c r="V26" s="239"/>
      <c r="W26" s="239"/>
      <c r="X26" s="239"/>
      <c r="Y26" s="239"/>
      <c r="Z26" s="239"/>
      <c r="AA26" s="239"/>
      <c r="AB26" s="253"/>
      <c r="AC26" s="253"/>
      <c r="AD26" s="254"/>
      <c r="AE26" s="255"/>
      <c r="AF26" s="255"/>
      <c r="AG26" s="256"/>
      <c r="AH26" s="26"/>
    </row>
    <row r="27" spans="1:34" ht="18.75" customHeight="1">
      <c r="A27" s="31">
        <v>14</v>
      </c>
      <c r="B27" s="59"/>
      <c r="C27" s="239" t="str">
        <f ca="1">INDIRECT("'"&amp;RIGHT("0"&amp;$AJ$13,2)&amp;"'!C39")</f>
        <v>A33</v>
      </c>
      <c r="D27" s="239"/>
      <c r="E27" s="239"/>
      <c r="F27" s="239"/>
      <c r="G27" s="239"/>
      <c r="H27" s="239"/>
      <c r="I27" s="239"/>
      <c r="J27" s="239"/>
      <c r="K27" s="244"/>
      <c r="L27" s="245"/>
      <c r="M27" s="244"/>
      <c r="N27" s="303"/>
      <c r="O27" s="302"/>
      <c r="P27" s="245"/>
      <c r="Q27" s="26"/>
      <c r="R27" s="31">
        <v>14</v>
      </c>
      <c r="S27" s="32"/>
      <c r="T27" s="239" t="str">
        <f ca="1">INDIRECT("'"&amp;RIGHT("0"&amp;$AM$13,2)&amp;"'!C39")</f>
        <v>B33</v>
      </c>
      <c r="U27" s="239"/>
      <c r="V27" s="239"/>
      <c r="W27" s="239"/>
      <c r="X27" s="239"/>
      <c r="Y27" s="239"/>
      <c r="Z27" s="239"/>
      <c r="AA27" s="239"/>
      <c r="AB27" s="253"/>
      <c r="AC27" s="253"/>
      <c r="AD27" s="254"/>
      <c r="AE27" s="255"/>
      <c r="AF27" s="255"/>
      <c r="AG27" s="256"/>
      <c r="AH27" s="26"/>
    </row>
    <row r="28" spans="1:34" ht="18.75" customHeight="1">
      <c r="A28" s="31">
        <v>15</v>
      </c>
      <c r="B28" s="59"/>
      <c r="C28" s="239" t="str">
        <f ca="1">INDIRECT("'"&amp;RIGHT("0"&amp;$AJ$13,2)&amp;"'!C40")</f>
        <v>A34</v>
      </c>
      <c r="D28" s="239"/>
      <c r="E28" s="239"/>
      <c r="F28" s="239"/>
      <c r="G28" s="239"/>
      <c r="H28" s="239"/>
      <c r="I28" s="239"/>
      <c r="J28" s="239"/>
      <c r="K28" s="266"/>
      <c r="L28" s="269"/>
      <c r="M28" s="266"/>
      <c r="N28" s="267"/>
      <c r="O28" s="302"/>
      <c r="P28" s="245"/>
      <c r="Q28" s="26"/>
      <c r="R28" s="31">
        <v>15</v>
      </c>
      <c r="S28" s="32"/>
      <c r="T28" s="239" t="str">
        <f ca="1">INDIRECT("'"&amp;RIGHT("0"&amp;$AM$13,2)&amp;"'!C40")</f>
        <v>B34</v>
      </c>
      <c r="U28" s="239"/>
      <c r="V28" s="239"/>
      <c r="W28" s="239"/>
      <c r="X28" s="239"/>
      <c r="Y28" s="239"/>
      <c r="Z28" s="239"/>
      <c r="AA28" s="239"/>
      <c r="AB28" s="253"/>
      <c r="AC28" s="253"/>
      <c r="AD28" s="254"/>
      <c r="AE28" s="255"/>
      <c r="AF28" s="255"/>
      <c r="AG28" s="256"/>
      <c r="AH28" s="26"/>
    </row>
    <row r="29" spans="1:34" ht="18.75" customHeight="1">
      <c r="A29" s="31">
        <v>16</v>
      </c>
      <c r="B29" s="59"/>
      <c r="C29" s="239" t="str">
        <f ca="1">INDIRECT("'"&amp;RIGHT("0"&amp;$AJ$13,2)&amp;"'!K26")</f>
        <v>A35</v>
      </c>
      <c r="D29" s="239"/>
      <c r="E29" s="239"/>
      <c r="F29" s="239"/>
      <c r="G29" s="239"/>
      <c r="H29" s="239"/>
      <c r="I29" s="239"/>
      <c r="J29" s="239"/>
      <c r="K29" s="244"/>
      <c r="L29" s="245"/>
      <c r="M29" s="244"/>
      <c r="N29" s="303"/>
      <c r="O29" s="302"/>
      <c r="P29" s="245"/>
      <c r="Q29" s="26"/>
      <c r="R29" s="31">
        <v>16</v>
      </c>
      <c r="S29" s="32"/>
      <c r="T29" s="239" t="str">
        <f ca="1">INDIRECT("'"&amp;RIGHT("0"&amp;$AM$13,2)&amp;"'!K26")</f>
        <v>B35</v>
      </c>
      <c r="U29" s="239"/>
      <c r="V29" s="239"/>
      <c r="W29" s="239"/>
      <c r="X29" s="239"/>
      <c r="Y29" s="239"/>
      <c r="Z29" s="239"/>
      <c r="AA29" s="239"/>
      <c r="AB29" s="253"/>
      <c r="AC29" s="253"/>
      <c r="AD29" s="254"/>
      <c r="AE29" s="255"/>
      <c r="AF29" s="255"/>
      <c r="AG29" s="256"/>
      <c r="AH29" s="26"/>
    </row>
    <row r="30" spans="1:34" ht="18.75" customHeight="1">
      <c r="A30" s="31">
        <v>17</v>
      </c>
      <c r="B30" s="32"/>
      <c r="C30" s="239" t="str">
        <f ca="1">INDIRECT("'"&amp;RIGHT("0"&amp;$AJ$13,2)&amp;"'!K27")</f>
        <v>A36</v>
      </c>
      <c r="D30" s="239"/>
      <c r="E30" s="239"/>
      <c r="F30" s="239"/>
      <c r="G30" s="239"/>
      <c r="H30" s="239"/>
      <c r="I30" s="239"/>
      <c r="J30" s="239"/>
      <c r="K30" s="266"/>
      <c r="L30" s="269"/>
      <c r="M30" s="266"/>
      <c r="N30" s="267"/>
      <c r="O30" s="268"/>
      <c r="P30" s="269"/>
      <c r="Q30" s="26"/>
      <c r="R30" s="31">
        <v>17</v>
      </c>
      <c r="S30" s="32"/>
      <c r="T30" s="239" t="str">
        <f ca="1">INDIRECT("'"&amp;RIGHT("0"&amp;$AM$13,2)&amp;"'!K27")</f>
        <v>B36</v>
      </c>
      <c r="U30" s="239"/>
      <c r="V30" s="239"/>
      <c r="W30" s="239"/>
      <c r="X30" s="239"/>
      <c r="Y30" s="239"/>
      <c r="Z30" s="239"/>
      <c r="AA30" s="239"/>
      <c r="AB30" s="253"/>
      <c r="AC30" s="253"/>
      <c r="AD30" s="254"/>
      <c r="AE30" s="255"/>
      <c r="AF30" s="255"/>
      <c r="AG30" s="256"/>
      <c r="AH30" s="26"/>
    </row>
    <row r="31" spans="1:34" ht="18.75" customHeight="1">
      <c r="A31" s="31">
        <v>18</v>
      </c>
      <c r="B31" s="32"/>
      <c r="C31" s="239" t="str">
        <f ca="1">INDIRECT("'"&amp;RIGHT("0"&amp;$AJ$13,2)&amp;"'!K28")</f>
        <v>A37</v>
      </c>
      <c r="D31" s="239"/>
      <c r="E31" s="239"/>
      <c r="F31" s="239"/>
      <c r="G31" s="239"/>
      <c r="H31" s="239"/>
      <c r="I31" s="239"/>
      <c r="J31" s="239"/>
      <c r="K31" s="266"/>
      <c r="L31" s="269"/>
      <c r="M31" s="254"/>
      <c r="N31" s="255"/>
      <c r="O31" s="255"/>
      <c r="P31" s="256"/>
      <c r="Q31" s="26"/>
      <c r="R31" s="31">
        <v>18</v>
      </c>
      <c r="S31" s="32"/>
      <c r="T31" s="239" t="str">
        <f ca="1">INDIRECT("'"&amp;RIGHT("0"&amp;$AM$13,2)&amp;"'!K28")</f>
        <v>B37</v>
      </c>
      <c r="U31" s="239"/>
      <c r="V31" s="239"/>
      <c r="W31" s="239"/>
      <c r="X31" s="239"/>
      <c r="Y31" s="239"/>
      <c r="Z31" s="239"/>
      <c r="AA31" s="239"/>
      <c r="AB31" s="253"/>
      <c r="AC31" s="253"/>
      <c r="AD31" s="254"/>
      <c r="AE31" s="255"/>
      <c r="AF31" s="255"/>
      <c r="AG31" s="256"/>
      <c r="AH31" s="26"/>
    </row>
    <row r="32" spans="1:34" ht="18.75" customHeight="1">
      <c r="A32" s="31">
        <v>19</v>
      </c>
      <c r="B32" s="32"/>
      <c r="C32" s="239" t="str">
        <f ca="1">INDIRECT("'"&amp;RIGHT("0"&amp;$AJ$13,2)&amp;"'!K29")</f>
        <v>A38</v>
      </c>
      <c r="D32" s="239"/>
      <c r="E32" s="239"/>
      <c r="F32" s="239"/>
      <c r="G32" s="239"/>
      <c r="H32" s="239"/>
      <c r="I32" s="239"/>
      <c r="J32" s="239"/>
      <c r="K32" s="266"/>
      <c r="L32" s="269"/>
      <c r="M32" s="266"/>
      <c r="N32" s="267"/>
      <c r="O32" s="268"/>
      <c r="P32" s="269"/>
      <c r="Q32" s="26"/>
      <c r="R32" s="31">
        <v>19</v>
      </c>
      <c r="S32" s="32"/>
      <c r="T32" s="239" t="str">
        <f ca="1">INDIRECT("'"&amp;RIGHT("0"&amp;$AM$13,2)&amp;"'!K29")</f>
        <v>B38</v>
      </c>
      <c r="U32" s="239"/>
      <c r="V32" s="239"/>
      <c r="W32" s="239"/>
      <c r="X32" s="239"/>
      <c r="Y32" s="239"/>
      <c r="Z32" s="239"/>
      <c r="AA32" s="239"/>
      <c r="AB32" s="253"/>
      <c r="AC32" s="253"/>
      <c r="AD32" s="266"/>
      <c r="AE32" s="267"/>
      <c r="AF32" s="268"/>
      <c r="AG32" s="269"/>
      <c r="AH32" s="26"/>
    </row>
    <row r="33" spans="1:34" ht="18.75" customHeight="1">
      <c r="A33" s="31">
        <v>20</v>
      </c>
      <c r="B33" s="32"/>
      <c r="C33" s="239" t="str">
        <f ca="1">INDIRECT("'"&amp;RIGHT("0"&amp;$AJ$13,2)&amp;"'!K30")</f>
        <v>A39</v>
      </c>
      <c r="D33" s="239"/>
      <c r="E33" s="239"/>
      <c r="F33" s="239"/>
      <c r="G33" s="239"/>
      <c r="H33" s="239"/>
      <c r="I33" s="239"/>
      <c r="J33" s="239"/>
      <c r="K33" s="266"/>
      <c r="L33" s="269"/>
      <c r="M33" s="266"/>
      <c r="N33" s="267"/>
      <c r="O33" s="268"/>
      <c r="P33" s="269"/>
      <c r="Q33" s="26"/>
      <c r="R33" s="31">
        <v>20</v>
      </c>
      <c r="S33" s="32"/>
      <c r="T33" s="239" t="str">
        <f ca="1">INDIRECT("'"&amp;RIGHT("0"&amp;$AM$13,2)&amp;"'!K30")</f>
        <v>B39</v>
      </c>
      <c r="U33" s="239"/>
      <c r="V33" s="239"/>
      <c r="W33" s="239"/>
      <c r="X33" s="239"/>
      <c r="Y33" s="239"/>
      <c r="Z33" s="239"/>
      <c r="AA33" s="239"/>
      <c r="AB33" s="253"/>
      <c r="AC33" s="253"/>
      <c r="AD33" s="266"/>
      <c r="AE33" s="267"/>
      <c r="AF33" s="268"/>
      <c r="AG33" s="269"/>
      <c r="AH33" s="26"/>
    </row>
    <row r="34" spans="1:34" ht="18.75" customHeight="1">
      <c r="A34" s="31">
        <v>21</v>
      </c>
      <c r="B34" s="32"/>
      <c r="C34" s="239" t="str">
        <f ca="1">INDIRECT("'"&amp;RIGHT("0"&amp;$AJ$13,2)&amp;"'!K31")</f>
        <v>A40</v>
      </c>
      <c r="D34" s="239"/>
      <c r="E34" s="239"/>
      <c r="F34" s="239"/>
      <c r="G34" s="239"/>
      <c r="H34" s="239"/>
      <c r="I34" s="239"/>
      <c r="J34" s="239"/>
      <c r="K34" s="266"/>
      <c r="L34" s="269"/>
      <c r="M34" s="266"/>
      <c r="N34" s="267"/>
      <c r="O34" s="268"/>
      <c r="P34" s="269"/>
      <c r="Q34" s="26"/>
      <c r="R34" s="31">
        <v>21</v>
      </c>
      <c r="S34" s="32"/>
      <c r="T34" s="239" t="str">
        <f ca="1">INDIRECT("'"&amp;RIGHT("0"&amp;$AM$13,2)&amp;"'!K31")</f>
        <v>B40</v>
      </c>
      <c r="U34" s="239"/>
      <c r="V34" s="239"/>
      <c r="W34" s="239"/>
      <c r="X34" s="239"/>
      <c r="Y34" s="239"/>
      <c r="Z34" s="239"/>
      <c r="AA34" s="239"/>
      <c r="AB34" s="253"/>
      <c r="AC34" s="253"/>
      <c r="AD34" s="266"/>
      <c r="AE34" s="267"/>
      <c r="AF34" s="268"/>
      <c r="AG34" s="269"/>
      <c r="AH34" s="26"/>
    </row>
    <row r="35" spans="1:34" ht="18.75" customHeight="1">
      <c r="A35" s="31">
        <v>22</v>
      </c>
      <c r="B35" s="32"/>
      <c r="C35" s="239" t="str">
        <f ca="1">INDIRECT("'"&amp;RIGHT("0"&amp;$AJ$13,2)&amp;"'!K32")</f>
        <v>A41</v>
      </c>
      <c r="D35" s="239"/>
      <c r="E35" s="239"/>
      <c r="F35" s="239"/>
      <c r="G35" s="239"/>
      <c r="H35" s="239"/>
      <c r="I35" s="239"/>
      <c r="J35" s="239"/>
      <c r="K35" s="266"/>
      <c r="L35" s="269"/>
      <c r="M35" s="266"/>
      <c r="N35" s="267"/>
      <c r="O35" s="268"/>
      <c r="P35" s="269"/>
      <c r="Q35" s="26"/>
      <c r="R35" s="31">
        <v>22</v>
      </c>
      <c r="S35" s="32"/>
      <c r="T35" s="239" t="str">
        <f ca="1">INDIRECT("'"&amp;RIGHT("0"&amp;$AM$13,2)&amp;"'!K32")</f>
        <v>B41</v>
      </c>
      <c r="U35" s="239"/>
      <c r="V35" s="239"/>
      <c r="W35" s="239"/>
      <c r="X35" s="239"/>
      <c r="Y35" s="239"/>
      <c r="Z35" s="239"/>
      <c r="AA35" s="239"/>
      <c r="AB35" s="253"/>
      <c r="AC35" s="253"/>
      <c r="AD35" s="266"/>
      <c r="AE35" s="267"/>
      <c r="AF35" s="268"/>
      <c r="AG35" s="269"/>
      <c r="AH35" s="26"/>
    </row>
    <row r="36" spans="1:34" ht="18.75" customHeight="1">
      <c r="A36" s="31">
        <v>23</v>
      </c>
      <c r="B36" s="32"/>
      <c r="C36" s="239" t="str">
        <f ca="1">INDIRECT("'"&amp;RIGHT("0"&amp;$AJ$13,2)&amp;"'!K33")</f>
        <v>A42</v>
      </c>
      <c r="D36" s="239"/>
      <c r="E36" s="239"/>
      <c r="F36" s="239"/>
      <c r="G36" s="239"/>
      <c r="H36" s="239"/>
      <c r="I36" s="239"/>
      <c r="J36" s="239"/>
      <c r="K36" s="266"/>
      <c r="L36" s="269"/>
      <c r="M36" s="266"/>
      <c r="N36" s="267"/>
      <c r="O36" s="268"/>
      <c r="P36" s="269"/>
      <c r="Q36" s="26"/>
      <c r="R36" s="31">
        <v>23</v>
      </c>
      <c r="S36" s="32"/>
      <c r="T36" s="239" t="str">
        <f ca="1">INDIRECT("'"&amp;RIGHT("0"&amp;$AM$13,2)&amp;"'!K33")</f>
        <v>B42</v>
      </c>
      <c r="U36" s="239"/>
      <c r="V36" s="239"/>
      <c r="W36" s="239"/>
      <c r="X36" s="239"/>
      <c r="Y36" s="239"/>
      <c r="Z36" s="239"/>
      <c r="AA36" s="239"/>
      <c r="AB36" s="253"/>
      <c r="AC36" s="253"/>
      <c r="AD36" s="266"/>
      <c r="AE36" s="267"/>
      <c r="AF36" s="268"/>
      <c r="AG36" s="269"/>
      <c r="AH36" s="26"/>
    </row>
    <row r="37" spans="1:34" ht="18.75" customHeight="1">
      <c r="A37" s="31">
        <v>24</v>
      </c>
      <c r="B37" s="32"/>
      <c r="C37" s="239" t="str">
        <f ca="1">INDIRECT("'"&amp;RIGHT("0"&amp;$AJ$13,2)&amp;"'!K34")</f>
        <v>A43</v>
      </c>
      <c r="D37" s="239"/>
      <c r="E37" s="239"/>
      <c r="F37" s="239"/>
      <c r="G37" s="239"/>
      <c r="H37" s="239"/>
      <c r="I37" s="239"/>
      <c r="J37" s="239"/>
      <c r="K37" s="266"/>
      <c r="L37" s="269"/>
      <c r="M37" s="254"/>
      <c r="N37" s="255"/>
      <c r="O37" s="255"/>
      <c r="P37" s="256"/>
      <c r="Q37" s="26"/>
      <c r="R37" s="31">
        <v>24</v>
      </c>
      <c r="S37" s="32"/>
      <c r="T37" s="239" t="str">
        <f ca="1">INDIRECT("'"&amp;RIGHT("0"&amp;$AM$13,2)&amp;"'!K34")</f>
        <v>B43</v>
      </c>
      <c r="U37" s="239"/>
      <c r="V37" s="239"/>
      <c r="W37" s="239"/>
      <c r="X37" s="239"/>
      <c r="Y37" s="239"/>
      <c r="Z37" s="239"/>
      <c r="AA37" s="239"/>
      <c r="AB37" s="253"/>
      <c r="AC37" s="253"/>
      <c r="AD37" s="254"/>
      <c r="AE37" s="255"/>
      <c r="AF37" s="255"/>
      <c r="AG37" s="256"/>
      <c r="AH37" s="26"/>
    </row>
    <row r="38" spans="1:34" ht="18.75" customHeight="1">
      <c r="A38" s="31">
        <v>25</v>
      </c>
      <c r="B38" s="32"/>
      <c r="C38" s="239" t="str">
        <f ca="1">INDIRECT("'"&amp;RIGHT("0"&amp;$AJ$13,2)&amp;"'!K35")</f>
        <v>A44</v>
      </c>
      <c r="D38" s="239"/>
      <c r="E38" s="239"/>
      <c r="F38" s="239"/>
      <c r="G38" s="239"/>
      <c r="H38" s="239"/>
      <c r="I38" s="239"/>
      <c r="J38" s="239"/>
      <c r="K38" s="266"/>
      <c r="L38" s="269"/>
      <c r="M38" s="254"/>
      <c r="N38" s="255"/>
      <c r="O38" s="255"/>
      <c r="P38" s="256"/>
      <c r="Q38" s="26"/>
      <c r="R38" s="31">
        <v>25</v>
      </c>
      <c r="S38" s="32"/>
      <c r="T38" s="239" t="str">
        <f ca="1">INDIRECT("'"&amp;RIGHT("0"&amp;$AM$13,2)&amp;"'!K35")</f>
        <v>B44</v>
      </c>
      <c r="U38" s="239"/>
      <c r="V38" s="239"/>
      <c r="W38" s="239"/>
      <c r="X38" s="239"/>
      <c r="Y38" s="239"/>
      <c r="Z38" s="239"/>
      <c r="AA38" s="239"/>
      <c r="AB38" s="253"/>
      <c r="AC38" s="253"/>
      <c r="AD38" s="254"/>
      <c r="AE38" s="255"/>
      <c r="AF38" s="255"/>
      <c r="AG38" s="256"/>
      <c r="AH38" s="26"/>
    </row>
    <row r="39" spans="1:34" ht="18.75" customHeight="1">
      <c r="A39" s="31">
        <v>26</v>
      </c>
      <c r="B39" s="32"/>
      <c r="C39" s="239" t="str">
        <f ca="1">INDIRECT("'"&amp;RIGHT("0"&amp;$AJ$13,2)&amp;"'!K36")</f>
        <v>A45</v>
      </c>
      <c r="D39" s="239"/>
      <c r="E39" s="239"/>
      <c r="F39" s="239"/>
      <c r="G39" s="239"/>
      <c r="H39" s="239"/>
      <c r="I39" s="239"/>
      <c r="J39" s="239"/>
      <c r="K39" s="266"/>
      <c r="L39" s="269"/>
      <c r="M39" s="254"/>
      <c r="N39" s="255"/>
      <c r="O39" s="255"/>
      <c r="P39" s="256"/>
      <c r="Q39" s="26"/>
      <c r="R39" s="31">
        <v>26</v>
      </c>
      <c r="S39" s="32"/>
      <c r="T39" s="239" t="str">
        <f ca="1">INDIRECT("'"&amp;RIGHT("0"&amp;$AM$13,2)&amp;"'!K36")</f>
        <v>B45</v>
      </c>
      <c r="U39" s="239"/>
      <c r="V39" s="239"/>
      <c r="W39" s="239"/>
      <c r="X39" s="239"/>
      <c r="Y39" s="239"/>
      <c r="Z39" s="239"/>
      <c r="AA39" s="239"/>
      <c r="AB39" s="253"/>
      <c r="AC39" s="253"/>
      <c r="AD39" s="254"/>
      <c r="AE39" s="255"/>
      <c r="AF39" s="255"/>
      <c r="AG39" s="256"/>
      <c r="AH39" s="26"/>
    </row>
    <row r="40" spans="1:34" ht="18.75" customHeight="1">
      <c r="A40" s="31">
        <v>27</v>
      </c>
      <c r="B40" s="32"/>
      <c r="C40" s="239" t="str">
        <f ca="1">INDIRECT("'"&amp;RIGHT("0"&amp;$AJ$13,2)&amp;"'!K37")</f>
        <v>A46</v>
      </c>
      <c r="D40" s="239"/>
      <c r="E40" s="239"/>
      <c r="F40" s="239"/>
      <c r="G40" s="239"/>
      <c r="H40" s="239"/>
      <c r="I40" s="239"/>
      <c r="J40" s="239"/>
      <c r="K40" s="266"/>
      <c r="L40" s="269"/>
      <c r="M40" s="254"/>
      <c r="N40" s="255"/>
      <c r="O40" s="255"/>
      <c r="P40" s="256"/>
      <c r="Q40" s="26"/>
      <c r="R40" s="31">
        <v>27</v>
      </c>
      <c r="S40" s="32"/>
      <c r="T40" s="239" t="str">
        <f ca="1">INDIRECT("'"&amp;RIGHT("0"&amp;$AM$13,2)&amp;"'!K37")</f>
        <v>B46</v>
      </c>
      <c r="U40" s="239"/>
      <c r="V40" s="239"/>
      <c r="W40" s="239"/>
      <c r="X40" s="239"/>
      <c r="Y40" s="239"/>
      <c r="Z40" s="239"/>
      <c r="AA40" s="239"/>
      <c r="AB40" s="253"/>
      <c r="AC40" s="253"/>
      <c r="AD40" s="254"/>
      <c r="AE40" s="255"/>
      <c r="AF40" s="255"/>
      <c r="AG40" s="256"/>
      <c r="AH40" s="26"/>
    </row>
    <row r="41" spans="1:34" ht="18.75" customHeight="1">
      <c r="A41" s="31">
        <v>28</v>
      </c>
      <c r="B41" s="32"/>
      <c r="C41" s="239" t="str">
        <f ca="1">INDIRECT("'"&amp;RIGHT("0"&amp;$AJ$13,2)&amp;"'!K38")</f>
        <v>A47</v>
      </c>
      <c r="D41" s="239"/>
      <c r="E41" s="239"/>
      <c r="F41" s="239"/>
      <c r="G41" s="239"/>
      <c r="H41" s="239"/>
      <c r="I41" s="239"/>
      <c r="J41" s="239"/>
      <c r="K41" s="266"/>
      <c r="L41" s="269"/>
      <c r="M41" s="254"/>
      <c r="N41" s="255"/>
      <c r="O41" s="255"/>
      <c r="P41" s="256"/>
      <c r="Q41" s="26"/>
      <c r="R41" s="31">
        <v>28</v>
      </c>
      <c r="S41" s="32"/>
      <c r="T41" s="239" t="str">
        <f ca="1">INDIRECT("'"&amp;RIGHT("0"&amp;$AM$13,2)&amp;"'!K38")</f>
        <v>B47</v>
      </c>
      <c r="U41" s="239"/>
      <c r="V41" s="239"/>
      <c r="W41" s="239"/>
      <c r="X41" s="239"/>
      <c r="Y41" s="239"/>
      <c r="Z41" s="239"/>
      <c r="AA41" s="239"/>
      <c r="AB41" s="253"/>
      <c r="AC41" s="253"/>
      <c r="AD41" s="254"/>
      <c r="AE41" s="255"/>
      <c r="AF41" s="255"/>
      <c r="AG41" s="256"/>
      <c r="AH41" s="26"/>
    </row>
    <row r="42" spans="1:34" ht="18.75" customHeight="1">
      <c r="A42" s="31">
        <v>29</v>
      </c>
      <c r="B42" s="32"/>
      <c r="C42" s="239" t="str">
        <f ca="1">INDIRECT("'"&amp;RIGHT("0"&amp;$AJ$13,2)&amp;"'!K39")</f>
        <v>A48</v>
      </c>
      <c r="D42" s="239"/>
      <c r="E42" s="239"/>
      <c r="F42" s="239"/>
      <c r="G42" s="239"/>
      <c r="H42" s="239"/>
      <c r="I42" s="239"/>
      <c r="J42" s="239"/>
      <c r="K42" s="266"/>
      <c r="L42" s="269"/>
      <c r="M42" s="266"/>
      <c r="N42" s="267"/>
      <c r="O42" s="268"/>
      <c r="P42" s="269"/>
      <c r="Q42" s="26"/>
      <c r="R42" s="31">
        <v>29</v>
      </c>
      <c r="S42" s="32"/>
      <c r="T42" s="239" t="str">
        <f ca="1">INDIRECT("'"&amp;RIGHT("0"&amp;$AM$13,2)&amp;"'!K39")</f>
        <v>B48</v>
      </c>
      <c r="U42" s="239"/>
      <c r="V42" s="239"/>
      <c r="W42" s="239"/>
      <c r="X42" s="239"/>
      <c r="Y42" s="239"/>
      <c r="Z42" s="239"/>
      <c r="AA42" s="239"/>
      <c r="AB42" s="253"/>
      <c r="AC42" s="253"/>
      <c r="AD42" s="266"/>
      <c r="AE42" s="267"/>
      <c r="AF42" s="268"/>
      <c r="AG42" s="269"/>
      <c r="AH42" s="26"/>
    </row>
    <row r="43" spans="1:34" ht="18.75" customHeight="1">
      <c r="A43" s="60">
        <v>30</v>
      </c>
      <c r="B43" s="33"/>
      <c r="C43" s="270" t="str">
        <f ca="1">INDIRECT("'"&amp;RIGHT("0"&amp;$AJ$13,2)&amp;"'!K40")</f>
        <v>A49</v>
      </c>
      <c r="D43" s="270"/>
      <c r="E43" s="270"/>
      <c r="F43" s="270"/>
      <c r="G43" s="270"/>
      <c r="H43" s="270"/>
      <c r="I43" s="270"/>
      <c r="J43" s="270"/>
      <c r="K43" s="273"/>
      <c r="L43" s="274"/>
      <c r="M43" s="275"/>
      <c r="N43" s="271"/>
      <c r="O43" s="271"/>
      <c r="P43" s="272"/>
      <c r="Q43" s="26"/>
      <c r="R43" s="60">
        <v>30</v>
      </c>
      <c r="S43" s="33"/>
      <c r="T43" s="270" t="str">
        <f ca="1">INDIRECT("'"&amp;RIGHT("0"&amp;$AM$13,2)&amp;"'!K40")</f>
        <v>B49</v>
      </c>
      <c r="U43" s="270"/>
      <c r="V43" s="270"/>
      <c r="W43" s="270"/>
      <c r="X43" s="270"/>
      <c r="Y43" s="270"/>
      <c r="Z43" s="270"/>
      <c r="AA43" s="270"/>
      <c r="AB43" s="282"/>
      <c r="AC43" s="282"/>
      <c r="AD43" s="275"/>
      <c r="AE43" s="271"/>
      <c r="AF43" s="271"/>
      <c r="AG43" s="272"/>
      <c r="AH43" s="26"/>
    </row>
    <row r="44" spans="1:34" ht="3.75" customHeight="1">
      <c r="A44" s="26"/>
      <c r="B44" s="28"/>
      <c r="E44" s="28"/>
      <c r="F44" s="28"/>
      <c r="G44" s="28"/>
      <c r="H44" s="28"/>
      <c r="I44" s="28"/>
      <c r="J44" s="28"/>
      <c r="K44" s="26"/>
      <c r="L44" s="28"/>
      <c r="M44" s="28"/>
      <c r="N44" s="28"/>
      <c r="O44" s="26"/>
      <c r="P44" s="26"/>
      <c r="Q44" s="26"/>
      <c r="R44" s="26"/>
      <c r="S44" s="26"/>
      <c r="T44" s="28"/>
      <c r="U44" s="28"/>
      <c r="V44" s="28"/>
      <c r="W44" s="28"/>
      <c r="X44" s="28"/>
      <c r="Y44" s="28"/>
      <c r="Z44" s="28"/>
      <c r="AA44" s="28"/>
      <c r="AB44" s="28"/>
      <c r="AC44" s="26"/>
      <c r="AD44" s="26"/>
      <c r="AE44" s="28"/>
      <c r="AF44" s="28"/>
      <c r="AG44" s="26"/>
      <c r="AH44" s="26"/>
    </row>
    <row r="45" spans="1:33" ht="13.5">
      <c r="A45" s="26" t="s">
        <v>1941</v>
      </c>
      <c r="B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3.5">
      <c r="A46" s="123" t="s">
        <v>1942</v>
      </c>
      <c r="B46" s="124"/>
      <c r="C46" s="124"/>
      <c r="D46" s="124"/>
      <c r="E46" s="298" t="s">
        <v>1943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124" t="s">
        <v>1944</v>
      </c>
      <c r="AA46" s="124"/>
      <c r="AB46" s="124"/>
      <c r="AC46" s="124"/>
      <c r="AD46" s="124"/>
      <c r="AE46" s="124"/>
      <c r="AF46" s="124"/>
      <c r="AG46" s="285"/>
    </row>
    <row r="47" spans="1:33" ht="13.5">
      <c r="A47" s="297" t="s">
        <v>1952</v>
      </c>
      <c r="B47" s="286"/>
      <c r="C47" s="286"/>
      <c r="D47" s="286"/>
      <c r="E47" s="299" t="s">
        <v>1945</v>
      </c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86"/>
      <c r="AA47" s="286"/>
      <c r="AB47" s="286"/>
      <c r="AC47" s="286"/>
      <c r="AD47" s="286"/>
      <c r="AE47" s="286"/>
      <c r="AF47" s="286"/>
      <c r="AG47" s="287"/>
    </row>
    <row r="48" spans="1:33" ht="13.5">
      <c r="A48" s="291" t="s">
        <v>1952</v>
      </c>
      <c r="B48" s="283"/>
      <c r="C48" s="283"/>
      <c r="D48" s="283"/>
      <c r="E48" s="294" t="s">
        <v>1946</v>
      </c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83"/>
      <c r="AA48" s="283"/>
      <c r="AB48" s="283"/>
      <c r="AC48" s="283"/>
      <c r="AD48" s="283"/>
      <c r="AE48" s="283"/>
      <c r="AF48" s="283"/>
      <c r="AG48" s="284"/>
    </row>
    <row r="49" spans="1:33" ht="13.5">
      <c r="A49" s="291" t="s">
        <v>1952</v>
      </c>
      <c r="B49" s="283"/>
      <c r="C49" s="283"/>
      <c r="D49" s="283"/>
      <c r="E49" s="294" t="s">
        <v>1947</v>
      </c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83"/>
      <c r="AA49" s="283"/>
      <c r="AB49" s="283"/>
      <c r="AC49" s="283"/>
      <c r="AD49" s="283"/>
      <c r="AE49" s="283"/>
      <c r="AF49" s="283"/>
      <c r="AG49" s="284"/>
    </row>
    <row r="50" spans="1:41" ht="13.5">
      <c r="A50" s="291" t="s">
        <v>1952</v>
      </c>
      <c r="B50" s="283"/>
      <c r="C50" s="283"/>
      <c r="D50" s="283"/>
      <c r="E50" s="294" t="s">
        <v>1948</v>
      </c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83"/>
      <c r="AA50" s="283"/>
      <c r="AB50" s="283"/>
      <c r="AC50" s="283"/>
      <c r="AD50" s="283"/>
      <c r="AE50" s="283"/>
      <c r="AF50" s="283"/>
      <c r="AG50" s="284"/>
      <c r="AJ50" s="72"/>
      <c r="AK50" s="71"/>
      <c r="AL50" s="71"/>
      <c r="AM50" s="71"/>
      <c r="AN50" s="71"/>
      <c r="AO50" s="26"/>
    </row>
    <row r="51" spans="1:41" ht="13.5">
      <c r="A51" s="292" t="s">
        <v>1952</v>
      </c>
      <c r="B51" s="293"/>
      <c r="C51" s="293"/>
      <c r="D51" s="293"/>
      <c r="E51" s="295" t="s">
        <v>1949</v>
      </c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3"/>
      <c r="AA51" s="293"/>
      <c r="AB51" s="293"/>
      <c r="AC51" s="293"/>
      <c r="AD51" s="293"/>
      <c r="AE51" s="293"/>
      <c r="AF51" s="293"/>
      <c r="AG51" s="296"/>
      <c r="AJ51" s="224" t="s">
        <v>2546</v>
      </c>
      <c r="AK51" s="225"/>
      <c r="AL51" s="225"/>
      <c r="AM51" s="225"/>
      <c r="AN51" s="225"/>
      <c r="AO51" s="26"/>
    </row>
    <row r="52" spans="1:41" ht="13.5">
      <c r="A52" s="34" t="s">
        <v>1950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  <c r="AG52" s="35"/>
      <c r="AJ52" s="225"/>
      <c r="AK52" s="225"/>
      <c r="AL52" s="225"/>
      <c r="AM52" s="225"/>
      <c r="AN52" s="225"/>
      <c r="AO52" s="26"/>
    </row>
    <row r="53" spans="1:41" ht="56.25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J53" s="225"/>
      <c r="AK53" s="225"/>
      <c r="AL53" s="225"/>
      <c r="AM53" s="225"/>
      <c r="AN53" s="225"/>
      <c r="AO53" s="26"/>
    </row>
    <row r="54" spans="1:41" s="38" customFormat="1" ht="13.5">
      <c r="A54" s="36" t="s">
        <v>1953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AJ54" s="71"/>
      <c r="AK54" s="71"/>
      <c r="AL54" s="71"/>
      <c r="AM54" s="71"/>
      <c r="AN54" s="71"/>
      <c r="AO54" s="73"/>
    </row>
    <row r="55" spans="1:41" s="38" customFormat="1" ht="13.5">
      <c r="A55" s="39" t="s">
        <v>1954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J55" s="71"/>
      <c r="AK55" s="71"/>
      <c r="AL55" s="71"/>
      <c r="AM55" s="71"/>
      <c r="AN55" s="71"/>
      <c r="AO55" s="73"/>
    </row>
    <row r="56" spans="1:41" s="38" customFormat="1" ht="13.5">
      <c r="A56" s="276" t="s">
        <v>1955</v>
      </c>
      <c r="B56" s="277"/>
      <c r="C56" s="277"/>
      <c r="D56" s="278"/>
      <c r="E56" s="41" t="s">
        <v>1956</v>
      </c>
      <c r="F56" s="42"/>
      <c r="G56" s="42"/>
      <c r="H56" s="42"/>
      <c r="I56" s="42"/>
      <c r="J56" s="42"/>
      <c r="K56" s="42"/>
      <c r="L56" s="42"/>
      <c r="M56" s="42"/>
      <c r="N56" s="43"/>
      <c r="O56" s="41"/>
      <c r="P56" s="42"/>
      <c r="Q56" s="42"/>
      <c r="R56" s="42"/>
      <c r="S56" s="42"/>
      <c r="T56" s="44"/>
      <c r="U56" s="44"/>
      <c r="V56" s="44"/>
      <c r="W56" s="44"/>
      <c r="X56" s="45"/>
      <c r="Y56" s="46"/>
      <c r="Z56" s="47"/>
      <c r="AA56" s="47"/>
      <c r="AB56" s="47"/>
      <c r="AC56" s="47"/>
      <c r="AD56" s="47"/>
      <c r="AE56" s="47"/>
      <c r="AF56" s="47"/>
      <c r="AG56" s="48"/>
      <c r="AJ56" s="71"/>
      <c r="AK56" s="71"/>
      <c r="AL56" s="71"/>
      <c r="AM56" s="71"/>
      <c r="AN56" s="71"/>
      <c r="AO56" s="73"/>
    </row>
    <row r="57" spans="1:41" s="38" customFormat="1" ht="16.5" customHeight="1">
      <c r="A57" s="279"/>
      <c r="B57" s="280"/>
      <c r="C57" s="280"/>
      <c r="D57" s="281"/>
      <c r="E57" s="49"/>
      <c r="F57" s="50"/>
      <c r="G57" s="50"/>
      <c r="H57" s="50"/>
      <c r="I57" s="50"/>
      <c r="J57" s="50"/>
      <c r="K57" s="50"/>
      <c r="L57" s="50"/>
      <c r="M57" s="50"/>
      <c r="N57" s="51"/>
      <c r="O57" s="52"/>
      <c r="P57" s="53"/>
      <c r="Q57" s="53"/>
      <c r="R57" s="53"/>
      <c r="S57" s="53"/>
      <c r="T57" s="53"/>
      <c r="U57" s="53"/>
      <c r="V57" s="53"/>
      <c r="W57" s="53"/>
      <c r="X57" s="54"/>
      <c r="Y57" s="52"/>
      <c r="Z57" s="53"/>
      <c r="AA57" s="53"/>
      <c r="AB57" s="53"/>
      <c r="AC57" s="53"/>
      <c r="AD57" s="53"/>
      <c r="AE57" s="53"/>
      <c r="AF57" s="53"/>
      <c r="AG57" s="54"/>
      <c r="AJ57" s="71"/>
      <c r="AK57" s="71"/>
      <c r="AL57" s="71"/>
      <c r="AM57" s="71"/>
      <c r="AN57" s="71"/>
      <c r="AO57" s="73"/>
    </row>
    <row r="58" spans="36:41" ht="13.5">
      <c r="AJ58" s="71"/>
      <c r="AK58" s="71"/>
      <c r="AL58" s="71"/>
      <c r="AM58" s="71"/>
      <c r="AN58" s="71"/>
      <c r="AO58" s="26"/>
    </row>
    <row r="59" ht="13.5">
      <c r="AJ59" s="70"/>
    </row>
  </sheetData>
  <sheetProtection/>
  <mergeCells count="303">
    <mergeCell ref="A2:K2"/>
    <mergeCell ref="L2:M2"/>
    <mergeCell ref="N2:R2"/>
    <mergeCell ref="AF41:AG41"/>
    <mergeCell ref="AF26:AG26"/>
    <mergeCell ref="AF27:AG27"/>
    <mergeCell ref="AF25:AG25"/>
    <mergeCell ref="AD25:AE25"/>
    <mergeCell ref="M23:N23"/>
    <mergeCell ref="O14:P14"/>
    <mergeCell ref="AJ1:AN9"/>
    <mergeCell ref="A5:H5"/>
    <mergeCell ref="I5:P5"/>
    <mergeCell ref="Z5:AG5"/>
    <mergeCell ref="Q5:Y5"/>
    <mergeCell ref="AB4:AG4"/>
    <mergeCell ref="A1:AG1"/>
    <mergeCell ref="N7:O8"/>
    <mergeCell ref="N9:O10"/>
    <mergeCell ref="O3:P3"/>
    <mergeCell ref="K33:L33"/>
    <mergeCell ref="K34:L34"/>
    <mergeCell ref="O15:P15"/>
    <mergeCell ref="O16:P16"/>
    <mergeCell ref="O17:P17"/>
    <mergeCell ref="O18:P18"/>
    <mergeCell ref="O25:P25"/>
    <mergeCell ref="AD13:AE13"/>
    <mergeCell ref="K37:L37"/>
    <mergeCell ref="M37:N37"/>
    <mergeCell ref="O37:P37"/>
    <mergeCell ref="M27:N27"/>
    <mergeCell ref="K31:L31"/>
    <mergeCell ref="M31:N31"/>
    <mergeCell ref="O31:P31"/>
    <mergeCell ref="K32:L32"/>
    <mergeCell ref="K16:L16"/>
    <mergeCell ref="K17:L17"/>
    <mergeCell ref="AD26:AE26"/>
    <mergeCell ref="O13:P13"/>
    <mergeCell ref="K13:L13"/>
    <mergeCell ref="AD24:AE24"/>
    <mergeCell ref="O24:P24"/>
    <mergeCell ref="AB24:AC24"/>
    <mergeCell ref="K25:L25"/>
    <mergeCell ref="M25:N25"/>
    <mergeCell ref="P7:R8"/>
    <mergeCell ref="A3:D3"/>
    <mergeCell ref="AF24:AG24"/>
    <mergeCell ref="K7:M10"/>
    <mergeCell ref="S7:T8"/>
    <mergeCell ref="M13:N13"/>
    <mergeCell ref="AB13:AC13"/>
    <mergeCell ref="K20:L20"/>
    <mergeCell ref="K21:L21"/>
    <mergeCell ref="K22:L22"/>
    <mergeCell ref="K18:L18"/>
    <mergeCell ref="K19:L19"/>
    <mergeCell ref="P4:AA4"/>
    <mergeCell ref="A4:O4"/>
    <mergeCell ref="AB25:AC25"/>
    <mergeCell ref="U3:AG3"/>
    <mergeCell ref="Q3:T3"/>
    <mergeCell ref="K24:L24"/>
    <mergeCell ref="M24:N24"/>
    <mergeCell ref="AF13:AG13"/>
    <mergeCell ref="AD27:AE27"/>
    <mergeCell ref="AD28:AE28"/>
    <mergeCell ref="F3:G3"/>
    <mergeCell ref="L3:M3"/>
    <mergeCell ref="I3:J3"/>
    <mergeCell ref="T28:AA28"/>
    <mergeCell ref="C19:J19"/>
    <mergeCell ref="C20:J20"/>
    <mergeCell ref="C21:J21"/>
    <mergeCell ref="C22:J22"/>
    <mergeCell ref="O30:P30"/>
    <mergeCell ref="O28:P28"/>
    <mergeCell ref="K29:L29"/>
    <mergeCell ref="M29:N29"/>
    <mergeCell ref="O29:P29"/>
    <mergeCell ref="K28:L28"/>
    <mergeCell ref="AB26:AC26"/>
    <mergeCell ref="K30:L30"/>
    <mergeCell ref="M30:N30"/>
    <mergeCell ref="K27:L27"/>
    <mergeCell ref="AB27:AC27"/>
    <mergeCell ref="K26:L26"/>
    <mergeCell ref="M26:N26"/>
    <mergeCell ref="O26:P26"/>
    <mergeCell ref="M28:N28"/>
    <mergeCell ref="O27:P27"/>
    <mergeCell ref="E49:Y49"/>
    <mergeCell ref="A46:D46"/>
    <mergeCell ref="A47:D47"/>
    <mergeCell ref="A48:D48"/>
    <mergeCell ref="A49:D49"/>
    <mergeCell ref="E46:Y46"/>
    <mergeCell ref="E47:Y47"/>
    <mergeCell ref="E48:Y48"/>
    <mergeCell ref="K39:L39"/>
    <mergeCell ref="M39:N39"/>
    <mergeCell ref="O39:P39"/>
    <mergeCell ref="A53:AG53"/>
    <mergeCell ref="A50:D50"/>
    <mergeCell ref="A51:D51"/>
    <mergeCell ref="E50:Y50"/>
    <mergeCell ref="E51:Y51"/>
    <mergeCell ref="Z51:AG51"/>
    <mergeCell ref="Z50:AG50"/>
    <mergeCell ref="AD31:AE31"/>
    <mergeCell ref="AF31:AG31"/>
    <mergeCell ref="AF28:AG28"/>
    <mergeCell ref="AB29:AC29"/>
    <mergeCell ref="AD29:AE29"/>
    <mergeCell ref="AF29:AG29"/>
    <mergeCell ref="AB28:AC28"/>
    <mergeCell ref="AF40:AG40"/>
    <mergeCell ref="S2:AG2"/>
    <mergeCell ref="AB37:AC37"/>
    <mergeCell ref="AD37:AE37"/>
    <mergeCell ref="AF37:AG37"/>
    <mergeCell ref="AB38:AC38"/>
    <mergeCell ref="AD38:AE38"/>
    <mergeCell ref="AF38:AG38"/>
    <mergeCell ref="AB39:AC39"/>
    <mergeCell ref="AD39:AE39"/>
    <mergeCell ref="A56:D57"/>
    <mergeCell ref="AB43:AC43"/>
    <mergeCell ref="AD43:AE43"/>
    <mergeCell ref="AB40:AC40"/>
    <mergeCell ref="AD40:AE40"/>
    <mergeCell ref="Z49:AG49"/>
    <mergeCell ref="Z46:AG46"/>
    <mergeCell ref="Z47:AG47"/>
    <mergeCell ref="Z48:AG48"/>
    <mergeCell ref="O40:P40"/>
    <mergeCell ref="C43:J43"/>
    <mergeCell ref="AF43:AG43"/>
    <mergeCell ref="T43:AA43"/>
    <mergeCell ref="K43:L43"/>
    <mergeCell ref="M43:N43"/>
    <mergeCell ref="O43:P43"/>
    <mergeCell ref="M34:N34"/>
    <mergeCell ref="O32:P32"/>
    <mergeCell ref="O33:P33"/>
    <mergeCell ref="O34:P34"/>
    <mergeCell ref="AF39:AG39"/>
    <mergeCell ref="AB30:AC30"/>
    <mergeCell ref="AD30:AE30"/>
    <mergeCell ref="M33:N33"/>
    <mergeCell ref="AF30:AG30"/>
    <mergeCell ref="AB31:AC31"/>
    <mergeCell ref="M35:N35"/>
    <mergeCell ref="M36:N36"/>
    <mergeCell ref="M42:N42"/>
    <mergeCell ref="AB42:AC42"/>
    <mergeCell ref="O35:P35"/>
    <mergeCell ref="O36:P36"/>
    <mergeCell ref="O42:P42"/>
    <mergeCell ref="AB41:AC41"/>
    <mergeCell ref="T41:AA41"/>
    <mergeCell ref="T42:AA42"/>
    <mergeCell ref="K35:L35"/>
    <mergeCell ref="K36:L36"/>
    <mergeCell ref="K42:L42"/>
    <mergeCell ref="M32:N32"/>
    <mergeCell ref="K40:L40"/>
    <mergeCell ref="M40:N40"/>
    <mergeCell ref="K41:L41"/>
    <mergeCell ref="M41:N41"/>
    <mergeCell ref="K38:L38"/>
    <mergeCell ref="M38:N38"/>
    <mergeCell ref="AB35:AC35"/>
    <mergeCell ref="O41:P41"/>
    <mergeCell ref="O38:P38"/>
    <mergeCell ref="AD35:AE35"/>
    <mergeCell ref="AD36:AE36"/>
    <mergeCell ref="AB36:AC36"/>
    <mergeCell ref="AD41:AE41"/>
    <mergeCell ref="AD32:AE32"/>
    <mergeCell ref="AD33:AE33"/>
    <mergeCell ref="AD34:AE34"/>
    <mergeCell ref="AB32:AC32"/>
    <mergeCell ref="AB33:AC33"/>
    <mergeCell ref="AB34:AC34"/>
    <mergeCell ref="M20:N20"/>
    <mergeCell ref="M21:N21"/>
    <mergeCell ref="M22:N22"/>
    <mergeCell ref="AD42:AE42"/>
    <mergeCell ref="AF32:AG32"/>
    <mergeCell ref="AF33:AG33"/>
    <mergeCell ref="AF34:AG34"/>
    <mergeCell ref="AF35:AG35"/>
    <mergeCell ref="AF36:AG36"/>
    <mergeCell ref="AF42:AG42"/>
    <mergeCell ref="O20:P20"/>
    <mergeCell ref="O21:P21"/>
    <mergeCell ref="O22:P22"/>
    <mergeCell ref="K23:L23"/>
    <mergeCell ref="M14:N14"/>
    <mergeCell ref="M15:N15"/>
    <mergeCell ref="M16:N16"/>
    <mergeCell ref="M17:N17"/>
    <mergeCell ref="M18:N18"/>
    <mergeCell ref="M19:N19"/>
    <mergeCell ref="AB14:AC14"/>
    <mergeCell ref="AD14:AE14"/>
    <mergeCell ref="AB16:AC16"/>
    <mergeCell ref="AD16:AE16"/>
    <mergeCell ref="AB18:AC18"/>
    <mergeCell ref="AD18:AE18"/>
    <mergeCell ref="AF19:AG19"/>
    <mergeCell ref="AF16:AG16"/>
    <mergeCell ref="AB17:AC17"/>
    <mergeCell ref="AD17:AE17"/>
    <mergeCell ref="AF17:AG17"/>
    <mergeCell ref="O23:P23"/>
    <mergeCell ref="T21:AA21"/>
    <mergeCell ref="AB20:AC20"/>
    <mergeCell ref="AD20:AE20"/>
    <mergeCell ref="O19:P19"/>
    <mergeCell ref="AF20:AG20"/>
    <mergeCell ref="T20:AA20"/>
    <mergeCell ref="T23:AA23"/>
    <mergeCell ref="AB22:AC22"/>
    <mergeCell ref="AD22:AE22"/>
    <mergeCell ref="AF22:AG22"/>
    <mergeCell ref="T22:AA22"/>
    <mergeCell ref="AM13:AN13"/>
    <mergeCell ref="AB23:AC23"/>
    <mergeCell ref="AD23:AE23"/>
    <mergeCell ref="AF23:AG23"/>
    <mergeCell ref="AB21:AC21"/>
    <mergeCell ref="AD21:AE21"/>
    <mergeCell ref="AF21:AG21"/>
    <mergeCell ref="AF18:AG18"/>
    <mergeCell ref="AB19:AC19"/>
    <mergeCell ref="AD19:AE19"/>
    <mergeCell ref="C16:J16"/>
    <mergeCell ref="C17:J17"/>
    <mergeCell ref="C18:J18"/>
    <mergeCell ref="AJ13:AK13"/>
    <mergeCell ref="C13:J13"/>
    <mergeCell ref="C14:J14"/>
    <mergeCell ref="AF14:AG14"/>
    <mergeCell ref="AB15:AC15"/>
    <mergeCell ref="AD15:AE15"/>
    <mergeCell ref="AF15:AG15"/>
    <mergeCell ref="C27:J27"/>
    <mergeCell ref="C28:J28"/>
    <mergeCell ref="C29:J29"/>
    <mergeCell ref="C30:J30"/>
    <mergeCell ref="C23:J23"/>
    <mergeCell ref="C24:J24"/>
    <mergeCell ref="C25:J25"/>
    <mergeCell ref="C26:J26"/>
    <mergeCell ref="C41:J41"/>
    <mergeCell ref="C42:J42"/>
    <mergeCell ref="C35:J35"/>
    <mergeCell ref="C36:J36"/>
    <mergeCell ref="C37:J37"/>
    <mergeCell ref="C38:J38"/>
    <mergeCell ref="K15:L15"/>
    <mergeCell ref="S9:T10"/>
    <mergeCell ref="P9:R10"/>
    <mergeCell ref="U7:W10"/>
    <mergeCell ref="C39:J39"/>
    <mergeCell ref="C40:J40"/>
    <mergeCell ref="C31:J31"/>
    <mergeCell ref="C32:J32"/>
    <mergeCell ref="C33:J33"/>
    <mergeCell ref="C34:J34"/>
    <mergeCell ref="T16:AA16"/>
    <mergeCell ref="T17:AA17"/>
    <mergeCell ref="T18:AA18"/>
    <mergeCell ref="T19:AA19"/>
    <mergeCell ref="A7:J10"/>
    <mergeCell ref="T13:AA13"/>
    <mergeCell ref="T14:AA14"/>
    <mergeCell ref="T15:AA15"/>
    <mergeCell ref="C15:J15"/>
    <mergeCell ref="K14:L14"/>
    <mergeCell ref="T32:AA32"/>
    <mergeCell ref="T33:AA33"/>
    <mergeCell ref="T34:AA34"/>
    <mergeCell ref="T35:AA35"/>
    <mergeCell ref="T24:AA24"/>
    <mergeCell ref="T25:AA25"/>
    <mergeCell ref="T26:AA26"/>
    <mergeCell ref="T27:AA27"/>
    <mergeCell ref="T29:AA29"/>
    <mergeCell ref="T30:AA30"/>
    <mergeCell ref="AJ51:AN53"/>
    <mergeCell ref="X7:AG10"/>
    <mergeCell ref="AJ14:AK24"/>
    <mergeCell ref="AM14:AN24"/>
    <mergeCell ref="T40:AA40"/>
    <mergeCell ref="T36:AA36"/>
    <mergeCell ref="T37:AA37"/>
    <mergeCell ref="T31:AA31"/>
    <mergeCell ref="T38:AA38"/>
    <mergeCell ref="T39:AA39"/>
  </mergeCells>
  <printOptions horizontalCentered="1" verticalCentered="1"/>
  <pageMargins left="0.1968503937007874" right="0.1968503937007874" top="0.1968503937007874" bottom="0.31496062992125984" header="0.15748031496062992" footer="0.1968503937007874"/>
  <pageSetup horizontalDpi="600" verticalDpi="600" orientation="portrait" paperSize="9" scale="90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B1:Y158"/>
  <sheetViews>
    <sheetView zoomScale="75" zoomScaleNormal="75" zoomScaleSheetLayoutView="100" zoomScalePageLayoutView="0" workbookViewId="0" topLeftCell="A1">
      <selection activeCell="V14" sqref="V14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3123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273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274</v>
      </c>
      <c r="C8" s="398"/>
      <c r="D8" s="347"/>
      <c r="E8" s="348"/>
      <c r="F8" s="348"/>
      <c r="G8" s="348"/>
      <c r="H8" s="349"/>
      <c r="I8" s="387" t="s">
        <v>275</v>
      </c>
      <c r="J8" s="388"/>
      <c r="K8" s="75"/>
      <c r="L8" s="74"/>
      <c r="M8" s="74"/>
      <c r="N8" s="76"/>
      <c r="O8" s="77"/>
    </row>
    <row r="9" spans="2:8" ht="22.5" customHeight="1">
      <c r="B9" s="397" t="s">
        <v>276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277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203</v>
      </c>
      <c r="E13" s="380"/>
      <c r="F13" s="80" t="s">
        <v>204</v>
      </c>
      <c r="G13" s="80" t="s">
        <v>205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206</v>
      </c>
      <c r="E14" s="380"/>
      <c r="F14" s="80" t="s">
        <v>207</v>
      </c>
      <c r="G14" s="80" t="s">
        <v>208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209</v>
      </c>
      <c r="E16" s="380"/>
      <c r="F16" s="80" t="s">
        <v>210</v>
      </c>
      <c r="G16" s="80" t="s">
        <v>211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212</v>
      </c>
      <c r="E17" s="380"/>
      <c r="F17" s="80" t="s">
        <v>213</v>
      </c>
      <c r="G17" s="80" t="s">
        <v>214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278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279</v>
      </c>
      <c r="C21" s="355"/>
      <c r="D21" s="347" t="s">
        <v>280</v>
      </c>
      <c r="E21" s="348"/>
      <c r="F21" s="348"/>
      <c r="G21" s="349"/>
      <c r="H21" s="347" t="s">
        <v>281</v>
      </c>
      <c r="I21" s="348"/>
      <c r="J21" s="348"/>
      <c r="K21" s="349"/>
      <c r="L21" s="347" t="s">
        <v>282</v>
      </c>
      <c r="M21" s="348"/>
      <c r="N21" s="348"/>
      <c r="O21" s="348"/>
      <c r="P21" s="349"/>
    </row>
    <row r="22" spans="2:16" ht="22.5" customHeight="1">
      <c r="B22" s="356" t="s">
        <v>283</v>
      </c>
      <c r="C22" s="357"/>
      <c r="D22" s="347" t="s">
        <v>284</v>
      </c>
      <c r="E22" s="348"/>
      <c r="F22" s="348"/>
      <c r="G22" s="349"/>
      <c r="H22" s="347" t="s">
        <v>285</v>
      </c>
      <c r="I22" s="348"/>
      <c r="J22" s="348"/>
      <c r="K22" s="349"/>
      <c r="L22" s="347" t="s">
        <v>286</v>
      </c>
      <c r="M22" s="348"/>
      <c r="N22" s="348"/>
      <c r="O22" s="348"/>
      <c r="P22" s="349"/>
    </row>
    <row r="24" spans="2:7" ht="33.75" customHeight="1">
      <c r="B24" s="384" t="s">
        <v>287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288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288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288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Q20</v>
      </c>
      <c r="D26" s="382"/>
      <c r="E26" s="382"/>
      <c r="F26" s="383"/>
      <c r="G26" s="86" t="str">
        <f aca="true" t="shared" si="1" ref="G26:G40">IF($B26="","",VLOOKUP($B26,$S$24:$Z$67,6))</f>
        <v>Q153</v>
      </c>
      <c r="H26" s="86" t="str">
        <f aca="true" t="shared" si="2" ref="H26:H40">IF($B26="","",VLOOKUP($B26,$S$24:$Z$67,7))</f>
        <v>Q286</v>
      </c>
      <c r="J26" s="81">
        <v>16</v>
      </c>
      <c r="K26" s="381" t="str">
        <f aca="true" t="shared" si="3" ref="K26:K40">IF(J26="","",VLOOKUP($J26,$S$24:$Z$67,2))</f>
        <v>Q35</v>
      </c>
      <c r="L26" s="382"/>
      <c r="M26" s="382"/>
      <c r="N26" s="383"/>
      <c r="O26" s="86" t="str">
        <f aca="true" t="shared" si="4" ref="O26:O40">IF($J26="","",VLOOKUP($J26,$S$24:$Z$67,6))</f>
        <v>Q456</v>
      </c>
      <c r="P26" s="381" t="str">
        <f aca="true" t="shared" si="5" ref="P26:P40">IF($J26="","",VLOOKUP($J26,$S$24:$Z$67,7))</f>
        <v>Q190</v>
      </c>
      <c r="Q26" s="383" t="str">
        <f aca="true" t="shared" si="6" ref="Q26:Q40">IF($J26="","",VLOOKUP($J26,$S$24:$Z$67,6))</f>
        <v>Q456</v>
      </c>
      <c r="S26" s="85">
        <v>1</v>
      </c>
      <c r="T26" s="379" t="s">
        <v>6289</v>
      </c>
      <c r="U26" s="402"/>
      <c r="V26" s="402"/>
      <c r="W26" s="380"/>
      <c r="X26" s="80" t="s">
        <v>6290</v>
      </c>
      <c r="Y26" s="80" t="s">
        <v>6291</v>
      </c>
    </row>
    <row r="27" spans="2:25" ht="22.5" customHeight="1">
      <c r="B27" s="81">
        <v>2</v>
      </c>
      <c r="C27" s="381" t="str">
        <f t="shared" si="0"/>
        <v>Q21</v>
      </c>
      <c r="D27" s="382"/>
      <c r="E27" s="382"/>
      <c r="F27" s="383"/>
      <c r="G27" s="86" t="str">
        <f t="shared" si="1"/>
        <v>Q253</v>
      </c>
      <c r="H27" s="86" t="str">
        <f t="shared" si="2"/>
        <v>Q386</v>
      </c>
      <c r="J27" s="81">
        <v>17</v>
      </c>
      <c r="K27" s="381" t="str">
        <f t="shared" si="3"/>
        <v>Q36</v>
      </c>
      <c r="L27" s="382"/>
      <c r="M27" s="382"/>
      <c r="N27" s="383"/>
      <c r="O27" s="86" t="str">
        <f t="shared" si="4"/>
        <v>Q157</v>
      </c>
      <c r="P27" s="381" t="str">
        <f t="shared" si="5"/>
        <v>Q290</v>
      </c>
      <c r="Q27" s="383" t="str">
        <f t="shared" si="6"/>
        <v>Q157</v>
      </c>
      <c r="S27" s="85">
        <v>2</v>
      </c>
      <c r="T27" s="379" t="s">
        <v>6556</v>
      </c>
      <c r="U27" s="402"/>
      <c r="V27" s="402"/>
      <c r="W27" s="380"/>
      <c r="X27" s="80" t="s">
        <v>6424</v>
      </c>
      <c r="Y27" s="80" t="s">
        <v>6292</v>
      </c>
    </row>
    <row r="28" spans="2:25" ht="22.5" customHeight="1">
      <c r="B28" s="81">
        <v>3</v>
      </c>
      <c r="C28" s="381" t="str">
        <f t="shared" si="0"/>
        <v>Q22</v>
      </c>
      <c r="D28" s="382"/>
      <c r="E28" s="382"/>
      <c r="F28" s="383"/>
      <c r="G28" s="86" t="str">
        <f t="shared" si="1"/>
        <v>Q353</v>
      </c>
      <c r="H28" s="86" t="str">
        <f t="shared" si="2"/>
        <v>Q486</v>
      </c>
      <c r="J28" s="81">
        <v>18</v>
      </c>
      <c r="K28" s="381" t="str">
        <f t="shared" si="3"/>
        <v>Q37</v>
      </c>
      <c r="L28" s="382"/>
      <c r="M28" s="382"/>
      <c r="N28" s="383"/>
      <c r="O28" s="86" t="str">
        <f t="shared" si="4"/>
        <v>Q257</v>
      </c>
      <c r="P28" s="381" t="str">
        <f t="shared" si="5"/>
        <v>Q390</v>
      </c>
      <c r="Q28" s="383" t="str">
        <f t="shared" si="6"/>
        <v>Q257</v>
      </c>
      <c r="S28" s="85">
        <v>3</v>
      </c>
      <c r="T28" s="379" t="s">
        <v>6557</v>
      </c>
      <c r="U28" s="402"/>
      <c r="V28" s="402"/>
      <c r="W28" s="380"/>
      <c r="X28" s="80" t="s">
        <v>6425</v>
      </c>
      <c r="Y28" s="80" t="s">
        <v>6293</v>
      </c>
    </row>
    <row r="29" spans="2:25" ht="22.5" customHeight="1">
      <c r="B29" s="81">
        <v>4</v>
      </c>
      <c r="C29" s="381" t="str">
        <f t="shared" si="0"/>
        <v>Q23</v>
      </c>
      <c r="D29" s="382"/>
      <c r="E29" s="382"/>
      <c r="F29" s="383"/>
      <c r="G29" s="86" t="str">
        <f t="shared" si="1"/>
        <v>Q453</v>
      </c>
      <c r="H29" s="86" t="str">
        <f t="shared" si="2"/>
        <v>Q187</v>
      </c>
      <c r="J29" s="81">
        <v>19</v>
      </c>
      <c r="K29" s="381" t="str">
        <f t="shared" si="3"/>
        <v>Q38</v>
      </c>
      <c r="L29" s="382"/>
      <c r="M29" s="382"/>
      <c r="N29" s="383"/>
      <c r="O29" s="86" t="str">
        <f t="shared" si="4"/>
        <v>Q357</v>
      </c>
      <c r="P29" s="381" t="str">
        <f t="shared" si="5"/>
        <v>Q490</v>
      </c>
      <c r="Q29" s="383" t="str">
        <f t="shared" si="6"/>
        <v>Q357</v>
      </c>
      <c r="S29" s="85">
        <v>4</v>
      </c>
      <c r="T29" s="379" t="s">
        <v>6558</v>
      </c>
      <c r="U29" s="402"/>
      <c r="V29" s="402"/>
      <c r="W29" s="380"/>
      <c r="X29" s="80" t="s">
        <v>6426</v>
      </c>
      <c r="Y29" s="80" t="s">
        <v>6294</v>
      </c>
    </row>
    <row r="30" spans="2:25" ht="22.5" customHeight="1">
      <c r="B30" s="81">
        <v>5</v>
      </c>
      <c r="C30" s="381" t="str">
        <f t="shared" si="0"/>
        <v>Q24</v>
      </c>
      <c r="D30" s="382"/>
      <c r="E30" s="382"/>
      <c r="F30" s="383"/>
      <c r="G30" s="86" t="str">
        <f t="shared" si="1"/>
        <v>Q154</v>
      </c>
      <c r="H30" s="86" t="str">
        <f t="shared" si="2"/>
        <v>Q287</v>
      </c>
      <c r="J30" s="81">
        <v>20</v>
      </c>
      <c r="K30" s="381" t="str">
        <f t="shared" si="3"/>
        <v>Q39</v>
      </c>
      <c r="L30" s="382"/>
      <c r="M30" s="382"/>
      <c r="N30" s="383"/>
      <c r="O30" s="86" t="str">
        <f t="shared" si="4"/>
        <v>Q457</v>
      </c>
      <c r="P30" s="381" t="str">
        <f t="shared" si="5"/>
        <v>Q191</v>
      </c>
      <c r="Q30" s="383" t="str">
        <f t="shared" si="6"/>
        <v>Q457</v>
      </c>
      <c r="S30" s="85">
        <v>5</v>
      </c>
      <c r="T30" s="379" t="s">
        <v>6559</v>
      </c>
      <c r="U30" s="402"/>
      <c r="V30" s="402"/>
      <c r="W30" s="380"/>
      <c r="X30" s="80" t="s">
        <v>6427</v>
      </c>
      <c r="Y30" s="80" t="s">
        <v>6295</v>
      </c>
    </row>
    <row r="31" spans="2:25" ht="22.5" customHeight="1">
      <c r="B31" s="81">
        <v>6</v>
      </c>
      <c r="C31" s="381" t="str">
        <f t="shared" si="0"/>
        <v>Q25</v>
      </c>
      <c r="D31" s="382"/>
      <c r="E31" s="382"/>
      <c r="F31" s="383"/>
      <c r="G31" s="86" t="str">
        <f t="shared" si="1"/>
        <v>Q254</v>
      </c>
      <c r="H31" s="86" t="str">
        <f t="shared" si="2"/>
        <v>Q387</v>
      </c>
      <c r="J31" s="81">
        <v>21</v>
      </c>
      <c r="K31" s="381" t="str">
        <f t="shared" si="3"/>
        <v>Q40</v>
      </c>
      <c r="L31" s="382"/>
      <c r="M31" s="382"/>
      <c r="N31" s="383"/>
      <c r="O31" s="86" t="str">
        <f t="shared" si="4"/>
        <v>Q158</v>
      </c>
      <c r="P31" s="381" t="str">
        <f t="shared" si="5"/>
        <v>Q291</v>
      </c>
      <c r="Q31" s="383" t="str">
        <f t="shared" si="6"/>
        <v>Q158</v>
      </c>
      <c r="S31" s="85">
        <v>6</v>
      </c>
      <c r="T31" s="379" t="s">
        <v>6560</v>
      </c>
      <c r="U31" s="402"/>
      <c r="V31" s="402"/>
      <c r="W31" s="380"/>
      <c r="X31" s="80" t="s">
        <v>6428</v>
      </c>
      <c r="Y31" s="80" t="s">
        <v>6296</v>
      </c>
    </row>
    <row r="32" spans="2:25" ht="22.5" customHeight="1">
      <c r="B32" s="81">
        <v>7</v>
      </c>
      <c r="C32" s="381" t="str">
        <f t="shared" si="0"/>
        <v>Q26</v>
      </c>
      <c r="D32" s="382"/>
      <c r="E32" s="382"/>
      <c r="F32" s="383"/>
      <c r="G32" s="86" t="str">
        <f t="shared" si="1"/>
        <v>Q354</v>
      </c>
      <c r="H32" s="86" t="str">
        <f t="shared" si="2"/>
        <v>Q487</v>
      </c>
      <c r="J32" s="81">
        <v>22</v>
      </c>
      <c r="K32" s="381" t="str">
        <f t="shared" si="3"/>
        <v>Q41</v>
      </c>
      <c r="L32" s="382"/>
      <c r="M32" s="382"/>
      <c r="N32" s="383"/>
      <c r="O32" s="86" t="str">
        <f t="shared" si="4"/>
        <v>Q258</v>
      </c>
      <c r="P32" s="381" t="str">
        <f t="shared" si="5"/>
        <v>Q391</v>
      </c>
      <c r="Q32" s="383" t="str">
        <f t="shared" si="6"/>
        <v>Q258</v>
      </c>
      <c r="S32" s="85">
        <v>7</v>
      </c>
      <c r="T32" s="379" t="s">
        <v>6561</v>
      </c>
      <c r="U32" s="402"/>
      <c r="V32" s="402"/>
      <c r="W32" s="380"/>
      <c r="X32" s="80" t="s">
        <v>6429</v>
      </c>
      <c r="Y32" s="80" t="s">
        <v>6297</v>
      </c>
    </row>
    <row r="33" spans="2:25" ht="22.5" customHeight="1">
      <c r="B33" s="81">
        <v>8</v>
      </c>
      <c r="C33" s="381" t="str">
        <f t="shared" si="0"/>
        <v>Q27</v>
      </c>
      <c r="D33" s="382"/>
      <c r="E33" s="382"/>
      <c r="F33" s="383"/>
      <c r="G33" s="86" t="str">
        <f t="shared" si="1"/>
        <v>Q454</v>
      </c>
      <c r="H33" s="86" t="str">
        <f t="shared" si="2"/>
        <v>Q188</v>
      </c>
      <c r="J33" s="81">
        <v>23</v>
      </c>
      <c r="K33" s="381" t="str">
        <f t="shared" si="3"/>
        <v>Q42</v>
      </c>
      <c r="L33" s="382"/>
      <c r="M33" s="382"/>
      <c r="N33" s="383"/>
      <c r="O33" s="86" t="str">
        <f t="shared" si="4"/>
        <v>Q358</v>
      </c>
      <c r="P33" s="381" t="str">
        <f t="shared" si="5"/>
        <v>Q491</v>
      </c>
      <c r="Q33" s="383" t="str">
        <f t="shared" si="6"/>
        <v>Q358</v>
      </c>
      <c r="S33" s="85">
        <v>8</v>
      </c>
      <c r="T33" s="379" t="s">
        <v>6562</v>
      </c>
      <c r="U33" s="402"/>
      <c r="V33" s="402"/>
      <c r="W33" s="380"/>
      <c r="X33" s="80" t="s">
        <v>6430</v>
      </c>
      <c r="Y33" s="80" t="s">
        <v>6298</v>
      </c>
    </row>
    <row r="34" spans="2:25" ht="22.5" customHeight="1">
      <c r="B34" s="81">
        <v>9</v>
      </c>
      <c r="C34" s="381" t="str">
        <f t="shared" si="0"/>
        <v>Q28</v>
      </c>
      <c r="D34" s="382"/>
      <c r="E34" s="382"/>
      <c r="F34" s="383"/>
      <c r="G34" s="86" t="str">
        <f t="shared" si="1"/>
        <v>Q155</v>
      </c>
      <c r="H34" s="86" t="str">
        <f t="shared" si="2"/>
        <v>Q288</v>
      </c>
      <c r="J34" s="81">
        <v>24</v>
      </c>
      <c r="K34" s="381" t="str">
        <f t="shared" si="3"/>
        <v>Q43</v>
      </c>
      <c r="L34" s="382"/>
      <c r="M34" s="382"/>
      <c r="N34" s="383"/>
      <c r="O34" s="86" t="str">
        <f t="shared" si="4"/>
        <v>Q458</v>
      </c>
      <c r="P34" s="381" t="str">
        <f t="shared" si="5"/>
        <v>Q192</v>
      </c>
      <c r="Q34" s="383" t="str">
        <f t="shared" si="6"/>
        <v>Q458</v>
      </c>
      <c r="S34" s="85">
        <v>9</v>
      </c>
      <c r="T34" s="379" t="s">
        <v>6563</v>
      </c>
      <c r="U34" s="402"/>
      <c r="V34" s="402"/>
      <c r="W34" s="380"/>
      <c r="X34" s="80" t="s">
        <v>6431</v>
      </c>
      <c r="Y34" s="80" t="s">
        <v>6299</v>
      </c>
    </row>
    <row r="35" spans="2:25" ht="22.5" customHeight="1">
      <c r="B35" s="81">
        <v>10</v>
      </c>
      <c r="C35" s="381" t="str">
        <f t="shared" si="0"/>
        <v>Q29</v>
      </c>
      <c r="D35" s="382"/>
      <c r="E35" s="382"/>
      <c r="F35" s="383"/>
      <c r="G35" s="86" t="str">
        <f t="shared" si="1"/>
        <v>Q255</v>
      </c>
      <c r="H35" s="86" t="str">
        <f t="shared" si="2"/>
        <v>Q388</v>
      </c>
      <c r="J35" s="81">
        <v>25</v>
      </c>
      <c r="K35" s="381" t="str">
        <f t="shared" si="3"/>
        <v>Q44</v>
      </c>
      <c r="L35" s="382"/>
      <c r="M35" s="382"/>
      <c r="N35" s="383"/>
      <c r="O35" s="86" t="str">
        <f t="shared" si="4"/>
        <v>Q159</v>
      </c>
      <c r="P35" s="381" t="str">
        <f t="shared" si="5"/>
        <v>Q292</v>
      </c>
      <c r="Q35" s="383" t="str">
        <f t="shared" si="6"/>
        <v>Q159</v>
      </c>
      <c r="S35" s="85">
        <v>10</v>
      </c>
      <c r="T35" s="379" t="s">
        <v>6564</v>
      </c>
      <c r="U35" s="402"/>
      <c r="V35" s="402"/>
      <c r="W35" s="380"/>
      <c r="X35" s="80" t="s">
        <v>6432</v>
      </c>
      <c r="Y35" s="80" t="s">
        <v>6300</v>
      </c>
    </row>
    <row r="36" spans="2:25" ht="22.5" customHeight="1">
      <c r="B36" s="81">
        <v>11</v>
      </c>
      <c r="C36" s="381" t="str">
        <f t="shared" si="0"/>
        <v>Q30</v>
      </c>
      <c r="D36" s="382"/>
      <c r="E36" s="382"/>
      <c r="F36" s="383"/>
      <c r="G36" s="86" t="str">
        <f t="shared" si="1"/>
        <v>Q355</v>
      </c>
      <c r="H36" s="86" t="str">
        <f t="shared" si="2"/>
        <v>Q488</v>
      </c>
      <c r="J36" s="81">
        <v>26</v>
      </c>
      <c r="K36" s="381" t="str">
        <f t="shared" si="3"/>
        <v>Q45</v>
      </c>
      <c r="L36" s="382"/>
      <c r="M36" s="382"/>
      <c r="N36" s="383"/>
      <c r="O36" s="86" t="str">
        <f t="shared" si="4"/>
        <v>Q259</v>
      </c>
      <c r="P36" s="381" t="str">
        <f t="shared" si="5"/>
        <v>Q392</v>
      </c>
      <c r="Q36" s="383" t="str">
        <f t="shared" si="6"/>
        <v>Q259</v>
      </c>
      <c r="S36" s="85">
        <v>11</v>
      </c>
      <c r="T36" s="379" t="s">
        <v>6565</v>
      </c>
      <c r="U36" s="402"/>
      <c r="V36" s="402"/>
      <c r="W36" s="380"/>
      <c r="X36" s="80" t="s">
        <v>6433</v>
      </c>
      <c r="Y36" s="80" t="s">
        <v>6301</v>
      </c>
    </row>
    <row r="37" spans="2:25" ht="22.5" customHeight="1">
      <c r="B37" s="81">
        <v>12</v>
      </c>
      <c r="C37" s="381" t="str">
        <f t="shared" si="0"/>
        <v>Q31</v>
      </c>
      <c r="D37" s="382"/>
      <c r="E37" s="382"/>
      <c r="F37" s="383"/>
      <c r="G37" s="86" t="str">
        <f t="shared" si="1"/>
        <v>Q455</v>
      </c>
      <c r="H37" s="86" t="str">
        <f t="shared" si="2"/>
        <v>Q189</v>
      </c>
      <c r="J37" s="81">
        <v>27</v>
      </c>
      <c r="K37" s="381" t="str">
        <f t="shared" si="3"/>
        <v>Q46</v>
      </c>
      <c r="L37" s="382"/>
      <c r="M37" s="382"/>
      <c r="N37" s="383"/>
      <c r="O37" s="86" t="str">
        <f t="shared" si="4"/>
        <v>Q359</v>
      </c>
      <c r="P37" s="381" t="str">
        <f t="shared" si="5"/>
        <v>Q492</v>
      </c>
      <c r="Q37" s="383" t="str">
        <f t="shared" si="6"/>
        <v>Q359</v>
      </c>
      <c r="S37" s="85">
        <v>12</v>
      </c>
      <c r="T37" s="379" t="s">
        <v>6566</v>
      </c>
      <c r="U37" s="402"/>
      <c r="V37" s="402"/>
      <c r="W37" s="380"/>
      <c r="X37" s="80" t="s">
        <v>6434</v>
      </c>
      <c r="Y37" s="80" t="s">
        <v>6302</v>
      </c>
    </row>
    <row r="38" spans="2:25" ht="22.5" customHeight="1">
      <c r="B38" s="81">
        <v>13</v>
      </c>
      <c r="C38" s="381" t="str">
        <f t="shared" si="0"/>
        <v>Q32</v>
      </c>
      <c r="D38" s="382"/>
      <c r="E38" s="382"/>
      <c r="F38" s="383"/>
      <c r="G38" s="86" t="str">
        <f t="shared" si="1"/>
        <v>Q156</v>
      </c>
      <c r="H38" s="86" t="str">
        <f t="shared" si="2"/>
        <v>Q289</v>
      </c>
      <c r="J38" s="81">
        <v>28</v>
      </c>
      <c r="K38" s="381" t="str">
        <f t="shared" si="3"/>
        <v>Q47</v>
      </c>
      <c r="L38" s="382"/>
      <c r="M38" s="382"/>
      <c r="N38" s="383"/>
      <c r="O38" s="86" t="str">
        <f t="shared" si="4"/>
        <v>Q459</v>
      </c>
      <c r="P38" s="381" t="str">
        <f t="shared" si="5"/>
        <v>Q193</v>
      </c>
      <c r="Q38" s="383" t="str">
        <f t="shared" si="6"/>
        <v>Q459</v>
      </c>
      <c r="S38" s="85">
        <v>13</v>
      </c>
      <c r="T38" s="379" t="s">
        <v>6567</v>
      </c>
      <c r="U38" s="402"/>
      <c r="V38" s="402"/>
      <c r="W38" s="380"/>
      <c r="X38" s="80" t="s">
        <v>6435</v>
      </c>
      <c r="Y38" s="80" t="s">
        <v>6303</v>
      </c>
    </row>
    <row r="39" spans="2:25" ht="22.5" customHeight="1">
      <c r="B39" s="81">
        <v>14</v>
      </c>
      <c r="C39" s="381" t="str">
        <f t="shared" si="0"/>
        <v>Q33</v>
      </c>
      <c r="D39" s="382"/>
      <c r="E39" s="382"/>
      <c r="F39" s="383"/>
      <c r="G39" s="86" t="str">
        <f t="shared" si="1"/>
        <v>Q256</v>
      </c>
      <c r="H39" s="86" t="str">
        <f t="shared" si="2"/>
        <v>Q389</v>
      </c>
      <c r="J39" s="81">
        <v>29</v>
      </c>
      <c r="K39" s="381" t="str">
        <f t="shared" si="3"/>
        <v>Q48</v>
      </c>
      <c r="L39" s="382"/>
      <c r="M39" s="382"/>
      <c r="N39" s="383"/>
      <c r="O39" s="86" t="str">
        <f t="shared" si="4"/>
        <v>Q160</v>
      </c>
      <c r="P39" s="381" t="str">
        <f t="shared" si="5"/>
        <v>Q293</v>
      </c>
      <c r="Q39" s="383" t="str">
        <f t="shared" si="6"/>
        <v>Q160</v>
      </c>
      <c r="S39" s="85">
        <v>14</v>
      </c>
      <c r="T39" s="379" t="s">
        <v>6568</v>
      </c>
      <c r="U39" s="402"/>
      <c r="V39" s="402"/>
      <c r="W39" s="380"/>
      <c r="X39" s="80" t="s">
        <v>6436</v>
      </c>
      <c r="Y39" s="80" t="s">
        <v>6304</v>
      </c>
    </row>
    <row r="40" spans="2:25" ht="22.5" customHeight="1">
      <c r="B40" s="81">
        <v>15</v>
      </c>
      <c r="C40" s="381" t="str">
        <f t="shared" si="0"/>
        <v>Q34</v>
      </c>
      <c r="D40" s="382"/>
      <c r="E40" s="382"/>
      <c r="F40" s="383"/>
      <c r="G40" s="86" t="str">
        <f t="shared" si="1"/>
        <v>Q356</v>
      </c>
      <c r="H40" s="86" t="str">
        <f t="shared" si="2"/>
        <v>Q489</v>
      </c>
      <c r="J40" s="81">
        <v>30</v>
      </c>
      <c r="K40" s="381" t="str">
        <f t="shared" si="3"/>
        <v>Q49</v>
      </c>
      <c r="L40" s="382"/>
      <c r="M40" s="382"/>
      <c r="N40" s="383"/>
      <c r="O40" s="86" t="str">
        <f t="shared" si="4"/>
        <v>Q260</v>
      </c>
      <c r="P40" s="381" t="str">
        <f t="shared" si="5"/>
        <v>Q393</v>
      </c>
      <c r="Q40" s="383" t="str">
        <f t="shared" si="6"/>
        <v>Q260</v>
      </c>
      <c r="S40" s="85">
        <v>15</v>
      </c>
      <c r="T40" s="379" t="s">
        <v>6569</v>
      </c>
      <c r="U40" s="402"/>
      <c r="V40" s="402"/>
      <c r="W40" s="380"/>
      <c r="X40" s="80" t="s">
        <v>6437</v>
      </c>
      <c r="Y40" s="80" t="s">
        <v>6305</v>
      </c>
    </row>
    <row r="41" spans="19:25" ht="22.5" customHeight="1">
      <c r="S41" s="85">
        <v>16</v>
      </c>
      <c r="T41" s="379" t="s">
        <v>6570</v>
      </c>
      <c r="U41" s="402"/>
      <c r="V41" s="402"/>
      <c r="W41" s="380"/>
      <c r="X41" s="80" t="s">
        <v>6438</v>
      </c>
      <c r="Y41" s="80" t="s">
        <v>6306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6571</v>
      </c>
      <c r="U42" s="402"/>
      <c r="V42" s="402"/>
      <c r="W42" s="380"/>
      <c r="X42" s="80" t="s">
        <v>6439</v>
      </c>
      <c r="Y42" s="80" t="s">
        <v>6307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6572</v>
      </c>
      <c r="U43" s="402"/>
      <c r="V43" s="402"/>
      <c r="W43" s="380"/>
      <c r="X43" s="80" t="s">
        <v>6440</v>
      </c>
      <c r="Y43" s="80" t="s">
        <v>6308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6573</v>
      </c>
      <c r="U44" s="402"/>
      <c r="V44" s="402"/>
      <c r="W44" s="380"/>
      <c r="X44" s="80" t="s">
        <v>6441</v>
      </c>
      <c r="Y44" s="80" t="s">
        <v>6309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6574</v>
      </c>
      <c r="U45" s="402"/>
      <c r="V45" s="402"/>
      <c r="W45" s="380"/>
      <c r="X45" s="80" t="s">
        <v>6442</v>
      </c>
      <c r="Y45" s="80" t="s">
        <v>6310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6575</v>
      </c>
      <c r="U46" s="402"/>
      <c r="V46" s="402"/>
      <c r="W46" s="380"/>
      <c r="X46" s="80" t="s">
        <v>6443</v>
      </c>
      <c r="Y46" s="80" t="s">
        <v>6311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6576</v>
      </c>
      <c r="U47" s="402"/>
      <c r="V47" s="402"/>
      <c r="W47" s="380"/>
      <c r="X47" s="80" t="s">
        <v>6444</v>
      </c>
      <c r="Y47" s="80" t="s">
        <v>6312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6577</v>
      </c>
      <c r="U48" s="402"/>
      <c r="V48" s="402"/>
      <c r="W48" s="380"/>
      <c r="X48" s="80" t="s">
        <v>6445</v>
      </c>
      <c r="Y48" s="80" t="s">
        <v>6313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6578</v>
      </c>
      <c r="U49" s="402"/>
      <c r="V49" s="402"/>
      <c r="W49" s="380"/>
      <c r="X49" s="80" t="s">
        <v>6446</v>
      </c>
      <c r="Y49" s="80" t="s">
        <v>6314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6579</v>
      </c>
      <c r="U50" s="402"/>
      <c r="V50" s="402"/>
      <c r="W50" s="380"/>
      <c r="X50" s="80" t="s">
        <v>6447</v>
      </c>
      <c r="Y50" s="80" t="s">
        <v>6315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6580</v>
      </c>
      <c r="U51" s="402"/>
      <c r="V51" s="402"/>
      <c r="W51" s="380"/>
      <c r="X51" s="80" t="s">
        <v>6448</v>
      </c>
      <c r="Y51" s="80" t="s">
        <v>6316</v>
      </c>
    </row>
    <row r="52" spans="19:25" ht="22.5" customHeight="1">
      <c r="S52" s="85">
        <v>27</v>
      </c>
      <c r="T52" s="379" t="s">
        <v>6581</v>
      </c>
      <c r="U52" s="402"/>
      <c r="V52" s="402"/>
      <c r="W52" s="380"/>
      <c r="X52" s="80" t="s">
        <v>6449</v>
      </c>
      <c r="Y52" s="80" t="s">
        <v>6317</v>
      </c>
    </row>
    <row r="53" spans="19:25" ht="22.5" customHeight="1">
      <c r="S53" s="85">
        <v>28</v>
      </c>
      <c r="T53" s="379" t="s">
        <v>6582</v>
      </c>
      <c r="U53" s="402"/>
      <c r="V53" s="402"/>
      <c r="W53" s="380"/>
      <c r="X53" s="80" t="s">
        <v>6450</v>
      </c>
      <c r="Y53" s="80" t="s">
        <v>6318</v>
      </c>
    </row>
    <row r="54" spans="19:25" ht="22.5" customHeight="1">
      <c r="S54" s="85">
        <v>29</v>
      </c>
      <c r="T54" s="379" t="s">
        <v>6583</v>
      </c>
      <c r="U54" s="402"/>
      <c r="V54" s="402"/>
      <c r="W54" s="380"/>
      <c r="X54" s="80" t="s">
        <v>6451</v>
      </c>
      <c r="Y54" s="80" t="s">
        <v>6319</v>
      </c>
    </row>
    <row r="55" spans="19:25" ht="22.5" customHeight="1">
      <c r="S55" s="85">
        <v>30</v>
      </c>
      <c r="T55" s="379" t="s">
        <v>6584</v>
      </c>
      <c r="U55" s="402"/>
      <c r="V55" s="402"/>
      <c r="W55" s="380"/>
      <c r="X55" s="80" t="s">
        <v>6452</v>
      </c>
      <c r="Y55" s="80" t="s">
        <v>6320</v>
      </c>
    </row>
    <row r="56" spans="4:25" ht="22.5" customHeight="1">
      <c r="D56" s="11"/>
      <c r="E56" s="11"/>
      <c r="F56" s="11"/>
      <c r="S56" s="85">
        <v>31</v>
      </c>
      <c r="T56" s="379" t="s">
        <v>6585</v>
      </c>
      <c r="U56" s="402"/>
      <c r="V56" s="402"/>
      <c r="W56" s="380"/>
      <c r="X56" s="80" t="s">
        <v>6453</v>
      </c>
      <c r="Y56" s="80" t="s">
        <v>6321</v>
      </c>
    </row>
    <row r="57" spans="4:25" ht="22.5" customHeight="1">
      <c r="D57" s="11"/>
      <c r="E57" s="11"/>
      <c r="F57" s="11"/>
      <c r="S57" s="85">
        <v>32</v>
      </c>
      <c r="T57" s="379" t="s">
        <v>6586</v>
      </c>
      <c r="U57" s="402"/>
      <c r="V57" s="402"/>
      <c r="W57" s="380"/>
      <c r="X57" s="80" t="s">
        <v>6454</v>
      </c>
      <c r="Y57" s="80" t="s">
        <v>6322</v>
      </c>
    </row>
    <row r="58" spans="19:25" ht="22.5" customHeight="1">
      <c r="S58" s="85">
        <v>33</v>
      </c>
      <c r="T58" s="379" t="s">
        <v>6587</v>
      </c>
      <c r="U58" s="402"/>
      <c r="V58" s="402"/>
      <c r="W58" s="380"/>
      <c r="X58" s="80" t="s">
        <v>6455</v>
      </c>
      <c r="Y58" s="80" t="s">
        <v>6323</v>
      </c>
    </row>
    <row r="59" spans="19:25" ht="22.5" customHeight="1">
      <c r="S59" s="85">
        <v>34</v>
      </c>
      <c r="T59" s="379" t="s">
        <v>6588</v>
      </c>
      <c r="U59" s="402"/>
      <c r="V59" s="402"/>
      <c r="W59" s="380"/>
      <c r="X59" s="80" t="s">
        <v>6456</v>
      </c>
      <c r="Y59" s="80" t="s">
        <v>6324</v>
      </c>
    </row>
    <row r="60" spans="19:25" ht="22.5" customHeight="1">
      <c r="S60" s="85">
        <v>35</v>
      </c>
      <c r="T60" s="379" t="s">
        <v>6589</v>
      </c>
      <c r="U60" s="402"/>
      <c r="V60" s="402"/>
      <c r="W60" s="380"/>
      <c r="X60" s="80" t="s">
        <v>6457</v>
      </c>
      <c r="Y60" s="80" t="s">
        <v>6325</v>
      </c>
    </row>
    <row r="61" spans="19:25" ht="22.5" customHeight="1">
      <c r="S61" s="85">
        <v>36</v>
      </c>
      <c r="T61" s="379" t="s">
        <v>6590</v>
      </c>
      <c r="U61" s="402"/>
      <c r="V61" s="402"/>
      <c r="W61" s="380"/>
      <c r="X61" s="80" t="s">
        <v>6458</v>
      </c>
      <c r="Y61" s="80" t="s">
        <v>6326</v>
      </c>
    </row>
    <row r="62" spans="19:25" ht="22.5" customHeight="1">
      <c r="S62" s="85">
        <v>37</v>
      </c>
      <c r="T62" s="379" t="s">
        <v>6591</v>
      </c>
      <c r="U62" s="402"/>
      <c r="V62" s="402"/>
      <c r="W62" s="380"/>
      <c r="X62" s="80" t="s">
        <v>6459</v>
      </c>
      <c r="Y62" s="80" t="s">
        <v>6327</v>
      </c>
    </row>
    <row r="63" spans="19:25" ht="22.5" customHeight="1">
      <c r="S63" s="85">
        <v>38</v>
      </c>
      <c r="T63" s="379" t="s">
        <v>6592</v>
      </c>
      <c r="U63" s="402"/>
      <c r="V63" s="402"/>
      <c r="W63" s="380"/>
      <c r="X63" s="80" t="s">
        <v>6460</v>
      </c>
      <c r="Y63" s="80" t="s">
        <v>6328</v>
      </c>
    </row>
    <row r="64" spans="19:25" ht="22.5" customHeight="1">
      <c r="S64" s="85">
        <v>39</v>
      </c>
      <c r="T64" s="379" t="s">
        <v>6593</v>
      </c>
      <c r="U64" s="402"/>
      <c r="V64" s="402"/>
      <c r="W64" s="380"/>
      <c r="X64" s="80" t="s">
        <v>6461</v>
      </c>
      <c r="Y64" s="80" t="s">
        <v>6329</v>
      </c>
    </row>
    <row r="65" spans="19:25" ht="22.5" customHeight="1">
      <c r="S65" s="85">
        <v>40</v>
      </c>
      <c r="T65" s="379" t="s">
        <v>6594</v>
      </c>
      <c r="U65" s="402"/>
      <c r="V65" s="402"/>
      <c r="W65" s="380"/>
      <c r="X65" s="80" t="s">
        <v>6462</v>
      </c>
      <c r="Y65" s="80" t="s">
        <v>6330</v>
      </c>
    </row>
    <row r="66" spans="19:25" ht="22.5" customHeight="1">
      <c r="S66" s="85">
        <v>41</v>
      </c>
      <c r="T66" s="379" t="s">
        <v>6595</v>
      </c>
      <c r="U66" s="402"/>
      <c r="V66" s="402"/>
      <c r="W66" s="380"/>
      <c r="X66" s="80" t="s">
        <v>6463</v>
      </c>
      <c r="Y66" s="80" t="s">
        <v>6331</v>
      </c>
    </row>
    <row r="67" spans="19:25" ht="22.5" customHeight="1">
      <c r="S67" s="85">
        <v>42</v>
      </c>
      <c r="T67" s="379" t="s">
        <v>6596</v>
      </c>
      <c r="U67" s="402"/>
      <c r="V67" s="402"/>
      <c r="W67" s="380"/>
      <c r="X67" s="80" t="s">
        <v>6464</v>
      </c>
      <c r="Y67" s="80" t="s">
        <v>6332</v>
      </c>
    </row>
    <row r="68" spans="19:25" ht="22.5" customHeight="1">
      <c r="S68" s="85">
        <v>43</v>
      </c>
      <c r="T68" s="379" t="s">
        <v>6597</v>
      </c>
      <c r="U68" s="402"/>
      <c r="V68" s="402"/>
      <c r="W68" s="380"/>
      <c r="X68" s="80" t="s">
        <v>6465</v>
      </c>
      <c r="Y68" s="80" t="s">
        <v>6333</v>
      </c>
    </row>
    <row r="69" spans="19:25" ht="22.5" customHeight="1">
      <c r="S69" s="85">
        <v>44</v>
      </c>
      <c r="T69" s="379" t="s">
        <v>6598</v>
      </c>
      <c r="U69" s="402"/>
      <c r="V69" s="402"/>
      <c r="W69" s="380"/>
      <c r="X69" s="80" t="s">
        <v>6466</v>
      </c>
      <c r="Y69" s="80" t="s">
        <v>6334</v>
      </c>
    </row>
    <row r="70" spans="19:25" ht="22.5" customHeight="1">
      <c r="S70" s="85">
        <v>45</v>
      </c>
      <c r="T70" s="379" t="s">
        <v>6599</v>
      </c>
      <c r="U70" s="402"/>
      <c r="V70" s="402"/>
      <c r="W70" s="380"/>
      <c r="X70" s="80" t="s">
        <v>6467</v>
      </c>
      <c r="Y70" s="80" t="s">
        <v>6335</v>
      </c>
    </row>
    <row r="71" spans="19:25" ht="22.5" customHeight="1">
      <c r="S71" s="85">
        <v>46</v>
      </c>
      <c r="T71" s="379" t="s">
        <v>6600</v>
      </c>
      <c r="U71" s="402"/>
      <c r="V71" s="402"/>
      <c r="W71" s="380"/>
      <c r="X71" s="80" t="s">
        <v>6468</v>
      </c>
      <c r="Y71" s="80" t="s">
        <v>6336</v>
      </c>
    </row>
    <row r="72" spans="19:25" ht="22.5" customHeight="1">
      <c r="S72" s="85">
        <v>47</v>
      </c>
      <c r="T72" s="379" t="s">
        <v>6601</v>
      </c>
      <c r="U72" s="402"/>
      <c r="V72" s="402"/>
      <c r="W72" s="380"/>
      <c r="X72" s="80" t="s">
        <v>6469</v>
      </c>
      <c r="Y72" s="80" t="s">
        <v>6337</v>
      </c>
    </row>
    <row r="73" spans="19:25" ht="22.5" customHeight="1">
      <c r="S73" s="85">
        <v>48</v>
      </c>
      <c r="T73" s="379" t="s">
        <v>6602</v>
      </c>
      <c r="U73" s="402"/>
      <c r="V73" s="402"/>
      <c r="W73" s="380"/>
      <c r="X73" s="80" t="s">
        <v>6470</v>
      </c>
      <c r="Y73" s="80" t="s">
        <v>6338</v>
      </c>
    </row>
    <row r="74" spans="19:25" ht="22.5" customHeight="1">
      <c r="S74" s="85">
        <v>49</v>
      </c>
      <c r="T74" s="379" t="s">
        <v>6603</v>
      </c>
      <c r="U74" s="402"/>
      <c r="V74" s="402"/>
      <c r="W74" s="380"/>
      <c r="X74" s="80" t="s">
        <v>6471</v>
      </c>
      <c r="Y74" s="80" t="s">
        <v>6339</v>
      </c>
    </row>
    <row r="75" spans="19:25" ht="22.5" customHeight="1">
      <c r="S75" s="85">
        <v>50</v>
      </c>
      <c r="T75" s="379" t="s">
        <v>6604</v>
      </c>
      <c r="U75" s="402"/>
      <c r="V75" s="402"/>
      <c r="W75" s="380"/>
      <c r="X75" s="80" t="s">
        <v>6472</v>
      </c>
      <c r="Y75" s="80" t="s">
        <v>6340</v>
      </c>
    </row>
    <row r="76" spans="19:25" ht="22.5" customHeight="1">
      <c r="S76" s="85">
        <v>51</v>
      </c>
      <c r="T76" s="379" t="s">
        <v>6605</v>
      </c>
      <c r="U76" s="402"/>
      <c r="V76" s="402"/>
      <c r="W76" s="380"/>
      <c r="X76" s="80" t="s">
        <v>6473</v>
      </c>
      <c r="Y76" s="80" t="s">
        <v>6341</v>
      </c>
    </row>
    <row r="77" spans="19:25" ht="22.5" customHeight="1">
      <c r="S77" s="85">
        <v>52</v>
      </c>
      <c r="T77" s="379" t="s">
        <v>6606</v>
      </c>
      <c r="U77" s="402"/>
      <c r="V77" s="402"/>
      <c r="W77" s="380"/>
      <c r="X77" s="80" t="s">
        <v>6474</v>
      </c>
      <c r="Y77" s="80" t="s">
        <v>6342</v>
      </c>
    </row>
    <row r="78" spans="19:25" ht="22.5" customHeight="1">
      <c r="S78" s="85">
        <v>53</v>
      </c>
      <c r="T78" s="379" t="s">
        <v>6607</v>
      </c>
      <c r="U78" s="402"/>
      <c r="V78" s="402"/>
      <c r="W78" s="380"/>
      <c r="X78" s="80" t="s">
        <v>6475</v>
      </c>
      <c r="Y78" s="80" t="s">
        <v>6343</v>
      </c>
    </row>
    <row r="79" spans="19:25" ht="22.5" customHeight="1">
      <c r="S79" s="85">
        <v>54</v>
      </c>
      <c r="T79" s="379" t="s">
        <v>6608</v>
      </c>
      <c r="U79" s="402"/>
      <c r="V79" s="402"/>
      <c r="W79" s="380"/>
      <c r="X79" s="80" t="s">
        <v>6476</v>
      </c>
      <c r="Y79" s="80" t="s">
        <v>6344</v>
      </c>
    </row>
    <row r="80" spans="19:25" ht="22.5" customHeight="1">
      <c r="S80" s="85">
        <v>55</v>
      </c>
      <c r="T80" s="379" t="s">
        <v>6609</v>
      </c>
      <c r="U80" s="402"/>
      <c r="V80" s="402"/>
      <c r="W80" s="380"/>
      <c r="X80" s="80" t="s">
        <v>6477</v>
      </c>
      <c r="Y80" s="80" t="s">
        <v>6345</v>
      </c>
    </row>
    <row r="81" spans="19:25" ht="22.5" customHeight="1">
      <c r="S81" s="85">
        <v>56</v>
      </c>
      <c r="T81" s="379" t="s">
        <v>6610</v>
      </c>
      <c r="U81" s="402"/>
      <c r="V81" s="402"/>
      <c r="W81" s="380"/>
      <c r="X81" s="80" t="s">
        <v>6478</v>
      </c>
      <c r="Y81" s="80" t="s">
        <v>6346</v>
      </c>
    </row>
    <row r="82" spans="19:25" ht="22.5" customHeight="1">
      <c r="S82" s="85">
        <v>57</v>
      </c>
      <c r="T82" s="379" t="s">
        <v>6611</v>
      </c>
      <c r="U82" s="402"/>
      <c r="V82" s="402"/>
      <c r="W82" s="380"/>
      <c r="X82" s="80" t="s">
        <v>6479</v>
      </c>
      <c r="Y82" s="80" t="s">
        <v>6347</v>
      </c>
    </row>
    <row r="83" spans="19:25" ht="22.5" customHeight="1">
      <c r="S83" s="85">
        <v>58</v>
      </c>
      <c r="T83" s="379" t="s">
        <v>6612</v>
      </c>
      <c r="U83" s="402"/>
      <c r="V83" s="402"/>
      <c r="W83" s="380"/>
      <c r="X83" s="80" t="s">
        <v>6480</v>
      </c>
      <c r="Y83" s="80" t="s">
        <v>6348</v>
      </c>
    </row>
    <row r="84" spans="19:25" ht="22.5" customHeight="1">
      <c r="S84" s="85">
        <v>59</v>
      </c>
      <c r="T84" s="379" t="s">
        <v>6613</v>
      </c>
      <c r="U84" s="402"/>
      <c r="V84" s="402"/>
      <c r="W84" s="380"/>
      <c r="X84" s="80" t="s">
        <v>6481</v>
      </c>
      <c r="Y84" s="80" t="s">
        <v>6349</v>
      </c>
    </row>
    <row r="85" spans="19:25" ht="22.5" customHeight="1">
      <c r="S85" s="85">
        <v>60</v>
      </c>
      <c r="T85" s="379" t="s">
        <v>6614</v>
      </c>
      <c r="U85" s="402"/>
      <c r="V85" s="402"/>
      <c r="W85" s="380"/>
      <c r="X85" s="80" t="s">
        <v>6482</v>
      </c>
      <c r="Y85" s="80" t="s">
        <v>6350</v>
      </c>
    </row>
    <row r="86" spans="19:25" ht="22.5" customHeight="1">
      <c r="S86" s="85">
        <v>61</v>
      </c>
      <c r="T86" s="379" t="s">
        <v>6615</v>
      </c>
      <c r="U86" s="402"/>
      <c r="V86" s="402"/>
      <c r="W86" s="380"/>
      <c r="X86" s="80" t="s">
        <v>6483</v>
      </c>
      <c r="Y86" s="80" t="s">
        <v>6351</v>
      </c>
    </row>
    <row r="87" spans="19:25" ht="22.5" customHeight="1">
      <c r="S87" s="85">
        <v>62</v>
      </c>
      <c r="T87" s="379" t="s">
        <v>6616</v>
      </c>
      <c r="U87" s="402"/>
      <c r="V87" s="402"/>
      <c r="W87" s="380"/>
      <c r="X87" s="80" t="s">
        <v>6484</v>
      </c>
      <c r="Y87" s="80" t="s">
        <v>6352</v>
      </c>
    </row>
    <row r="88" spans="19:25" ht="22.5" customHeight="1">
      <c r="S88" s="85">
        <v>63</v>
      </c>
      <c r="T88" s="379" t="s">
        <v>6617</v>
      </c>
      <c r="U88" s="402"/>
      <c r="V88" s="402"/>
      <c r="W88" s="380"/>
      <c r="X88" s="80" t="s">
        <v>6485</v>
      </c>
      <c r="Y88" s="80" t="s">
        <v>6353</v>
      </c>
    </row>
    <row r="89" spans="19:25" ht="22.5" customHeight="1">
      <c r="S89" s="85">
        <v>64</v>
      </c>
      <c r="T89" s="379" t="s">
        <v>6618</v>
      </c>
      <c r="U89" s="402"/>
      <c r="V89" s="402"/>
      <c r="W89" s="380"/>
      <c r="X89" s="80" t="s">
        <v>6486</v>
      </c>
      <c r="Y89" s="80" t="s">
        <v>6354</v>
      </c>
    </row>
    <row r="90" spans="19:25" ht="22.5" customHeight="1">
      <c r="S90" s="85">
        <v>65</v>
      </c>
      <c r="T90" s="379" t="s">
        <v>6619</v>
      </c>
      <c r="U90" s="402"/>
      <c r="V90" s="402"/>
      <c r="W90" s="380"/>
      <c r="X90" s="80" t="s">
        <v>6487</v>
      </c>
      <c r="Y90" s="80" t="s">
        <v>6355</v>
      </c>
    </row>
    <row r="91" spans="19:25" ht="22.5" customHeight="1">
      <c r="S91" s="85">
        <v>66</v>
      </c>
      <c r="T91" s="379" t="s">
        <v>6620</v>
      </c>
      <c r="U91" s="402"/>
      <c r="V91" s="402"/>
      <c r="W91" s="380"/>
      <c r="X91" s="80" t="s">
        <v>6488</v>
      </c>
      <c r="Y91" s="80" t="s">
        <v>6356</v>
      </c>
    </row>
    <row r="92" spans="19:25" ht="22.5" customHeight="1">
      <c r="S92" s="85">
        <v>67</v>
      </c>
      <c r="T92" s="379" t="s">
        <v>6621</v>
      </c>
      <c r="U92" s="402"/>
      <c r="V92" s="402"/>
      <c r="W92" s="380"/>
      <c r="X92" s="80" t="s">
        <v>6489</v>
      </c>
      <c r="Y92" s="80" t="s">
        <v>6357</v>
      </c>
    </row>
    <row r="93" spans="19:25" ht="22.5" customHeight="1">
      <c r="S93" s="85">
        <v>68</v>
      </c>
      <c r="T93" s="379" t="s">
        <v>6622</v>
      </c>
      <c r="U93" s="402"/>
      <c r="V93" s="402"/>
      <c r="W93" s="380"/>
      <c r="X93" s="80" t="s">
        <v>6490</v>
      </c>
      <c r="Y93" s="80" t="s">
        <v>6358</v>
      </c>
    </row>
    <row r="94" spans="19:25" ht="22.5" customHeight="1">
      <c r="S94" s="85">
        <v>69</v>
      </c>
      <c r="T94" s="379" t="s">
        <v>6623</v>
      </c>
      <c r="U94" s="402"/>
      <c r="V94" s="402"/>
      <c r="W94" s="380"/>
      <c r="X94" s="80" t="s">
        <v>6491</v>
      </c>
      <c r="Y94" s="80" t="s">
        <v>6359</v>
      </c>
    </row>
    <row r="95" spans="19:25" ht="22.5" customHeight="1">
      <c r="S95" s="85">
        <v>70</v>
      </c>
      <c r="T95" s="379" t="s">
        <v>6624</v>
      </c>
      <c r="U95" s="402"/>
      <c r="V95" s="402"/>
      <c r="W95" s="380"/>
      <c r="X95" s="80" t="s">
        <v>6492</v>
      </c>
      <c r="Y95" s="80" t="s">
        <v>6360</v>
      </c>
    </row>
    <row r="96" spans="19:25" ht="22.5" customHeight="1">
      <c r="S96" s="85">
        <v>71</v>
      </c>
      <c r="T96" s="379" t="s">
        <v>6625</v>
      </c>
      <c r="U96" s="402"/>
      <c r="V96" s="402"/>
      <c r="W96" s="380"/>
      <c r="X96" s="80" t="s">
        <v>6493</v>
      </c>
      <c r="Y96" s="80" t="s">
        <v>6361</v>
      </c>
    </row>
    <row r="97" spans="19:25" ht="22.5" customHeight="1">
      <c r="S97" s="85">
        <v>72</v>
      </c>
      <c r="T97" s="379" t="s">
        <v>6626</v>
      </c>
      <c r="U97" s="402"/>
      <c r="V97" s="402"/>
      <c r="W97" s="380"/>
      <c r="X97" s="80" t="s">
        <v>6494</v>
      </c>
      <c r="Y97" s="80" t="s">
        <v>6362</v>
      </c>
    </row>
    <row r="98" spans="19:25" ht="22.5" customHeight="1">
      <c r="S98" s="85">
        <v>73</v>
      </c>
      <c r="T98" s="379" t="s">
        <v>6627</v>
      </c>
      <c r="U98" s="402"/>
      <c r="V98" s="402"/>
      <c r="W98" s="380"/>
      <c r="X98" s="80" t="s">
        <v>6495</v>
      </c>
      <c r="Y98" s="80" t="s">
        <v>6363</v>
      </c>
    </row>
    <row r="99" spans="19:25" ht="22.5" customHeight="1">
      <c r="S99" s="85">
        <v>74</v>
      </c>
      <c r="T99" s="379" t="s">
        <v>6628</v>
      </c>
      <c r="U99" s="402"/>
      <c r="V99" s="402"/>
      <c r="W99" s="380"/>
      <c r="X99" s="80" t="s">
        <v>6496</v>
      </c>
      <c r="Y99" s="80" t="s">
        <v>6364</v>
      </c>
    </row>
    <row r="100" spans="19:25" ht="22.5" customHeight="1">
      <c r="S100" s="85">
        <v>75</v>
      </c>
      <c r="T100" s="379" t="s">
        <v>6629</v>
      </c>
      <c r="U100" s="402"/>
      <c r="V100" s="402"/>
      <c r="W100" s="380"/>
      <c r="X100" s="80" t="s">
        <v>6497</v>
      </c>
      <c r="Y100" s="80" t="s">
        <v>6365</v>
      </c>
    </row>
    <row r="101" spans="19:25" ht="22.5" customHeight="1">
      <c r="S101" s="85">
        <v>76</v>
      </c>
      <c r="T101" s="379" t="s">
        <v>6630</v>
      </c>
      <c r="U101" s="402"/>
      <c r="V101" s="402"/>
      <c r="W101" s="380"/>
      <c r="X101" s="80" t="s">
        <v>6498</v>
      </c>
      <c r="Y101" s="80" t="s">
        <v>6366</v>
      </c>
    </row>
    <row r="102" spans="19:25" ht="22.5" customHeight="1">
      <c r="S102" s="85">
        <v>77</v>
      </c>
      <c r="T102" s="379" t="s">
        <v>6631</v>
      </c>
      <c r="U102" s="402"/>
      <c r="V102" s="402"/>
      <c r="W102" s="380"/>
      <c r="X102" s="80" t="s">
        <v>6499</v>
      </c>
      <c r="Y102" s="80" t="s">
        <v>6367</v>
      </c>
    </row>
    <row r="103" spans="19:25" ht="22.5" customHeight="1">
      <c r="S103" s="85">
        <v>78</v>
      </c>
      <c r="T103" s="379" t="s">
        <v>6632</v>
      </c>
      <c r="U103" s="402"/>
      <c r="V103" s="402"/>
      <c r="W103" s="380"/>
      <c r="X103" s="80" t="s">
        <v>6500</v>
      </c>
      <c r="Y103" s="80" t="s">
        <v>6368</v>
      </c>
    </row>
    <row r="104" spans="19:25" ht="22.5" customHeight="1">
      <c r="S104" s="85">
        <v>79</v>
      </c>
      <c r="T104" s="379" t="s">
        <v>6633</v>
      </c>
      <c r="U104" s="402"/>
      <c r="V104" s="402"/>
      <c r="W104" s="380"/>
      <c r="X104" s="80" t="s">
        <v>6501</v>
      </c>
      <c r="Y104" s="80" t="s">
        <v>6369</v>
      </c>
    </row>
    <row r="105" spans="19:25" ht="22.5" customHeight="1">
      <c r="S105" s="85">
        <v>80</v>
      </c>
      <c r="T105" s="379" t="s">
        <v>6634</v>
      </c>
      <c r="U105" s="402"/>
      <c r="V105" s="402"/>
      <c r="W105" s="380"/>
      <c r="X105" s="80" t="s">
        <v>6502</v>
      </c>
      <c r="Y105" s="80" t="s">
        <v>6370</v>
      </c>
    </row>
    <row r="106" spans="19:25" ht="22.5" customHeight="1">
      <c r="S106" s="85">
        <v>81</v>
      </c>
      <c r="T106" s="379" t="s">
        <v>6635</v>
      </c>
      <c r="U106" s="402"/>
      <c r="V106" s="402"/>
      <c r="W106" s="380"/>
      <c r="X106" s="80" t="s">
        <v>6503</v>
      </c>
      <c r="Y106" s="80" t="s">
        <v>6371</v>
      </c>
    </row>
    <row r="107" spans="19:25" ht="22.5" customHeight="1">
      <c r="S107" s="85">
        <v>82</v>
      </c>
      <c r="T107" s="379" t="s">
        <v>6636</v>
      </c>
      <c r="U107" s="402"/>
      <c r="V107" s="402"/>
      <c r="W107" s="380"/>
      <c r="X107" s="80" t="s">
        <v>6504</v>
      </c>
      <c r="Y107" s="80" t="s">
        <v>6372</v>
      </c>
    </row>
    <row r="108" spans="19:25" ht="22.5" customHeight="1">
      <c r="S108" s="85">
        <v>83</v>
      </c>
      <c r="T108" s="379" t="s">
        <v>6637</v>
      </c>
      <c r="U108" s="402"/>
      <c r="V108" s="402"/>
      <c r="W108" s="380"/>
      <c r="X108" s="80" t="s">
        <v>6505</v>
      </c>
      <c r="Y108" s="80" t="s">
        <v>6373</v>
      </c>
    </row>
    <row r="109" spans="19:25" ht="22.5" customHeight="1">
      <c r="S109" s="85">
        <v>84</v>
      </c>
      <c r="T109" s="379" t="s">
        <v>6638</v>
      </c>
      <c r="U109" s="402"/>
      <c r="V109" s="402"/>
      <c r="W109" s="380"/>
      <c r="X109" s="80" t="s">
        <v>6506</v>
      </c>
      <c r="Y109" s="80" t="s">
        <v>6374</v>
      </c>
    </row>
    <row r="110" spans="19:25" ht="22.5" customHeight="1">
      <c r="S110" s="85">
        <v>85</v>
      </c>
      <c r="T110" s="379" t="s">
        <v>6639</v>
      </c>
      <c r="U110" s="402"/>
      <c r="V110" s="402"/>
      <c r="W110" s="380"/>
      <c r="X110" s="80" t="s">
        <v>6507</v>
      </c>
      <c r="Y110" s="80" t="s">
        <v>6375</v>
      </c>
    </row>
    <row r="111" spans="19:25" ht="22.5" customHeight="1">
      <c r="S111" s="85">
        <v>86</v>
      </c>
      <c r="T111" s="379" t="s">
        <v>6640</v>
      </c>
      <c r="U111" s="402"/>
      <c r="V111" s="402"/>
      <c r="W111" s="380"/>
      <c r="X111" s="80" t="s">
        <v>6508</v>
      </c>
      <c r="Y111" s="80" t="s">
        <v>6376</v>
      </c>
    </row>
    <row r="112" spans="19:25" ht="22.5" customHeight="1">
      <c r="S112" s="85">
        <v>87</v>
      </c>
      <c r="T112" s="379" t="s">
        <v>6641</v>
      </c>
      <c r="U112" s="402"/>
      <c r="V112" s="402"/>
      <c r="W112" s="380"/>
      <c r="X112" s="80" t="s">
        <v>6509</v>
      </c>
      <c r="Y112" s="80" t="s">
        <v>6377</v>
      </c>
    </row>
    <row r="113" spans="19:25" ht="22.5" customHeight="1">
      <c r="S113" s="85">
        <v>88</v>
      </c>
      <c r="T113" s="379" t="s">
        <v>6642</v>
      </c>
      <c r="U113" s="402"/>
      <c r="V113" s="402"/>
      <c r="W113" s="380"/>
      <c r="X113" s="80" t="s">
        <v>6510</v>
      </c>
      <c r="Y113" s="80" t="s">
        <v>6378</v>
      </c>
    </row>
    <row r="114" spans="19:25" ht="22.5" customHeight="1">
      <c r="S114" s="85">
        <v>89</v>
      </c>
      <c r="T114" s="379" t="s">
        <v>6643</v>
      </c>
      <c r="U114" s="402"/>
      <c r="V114" s="402"/>
      <c r="W114" s="380"/>
      <c r="X114" s="80" t="s">
        <v>6511</v>
      </c>
      <c r="Y114" s="80" t="s">
        <v>6379</v>
      </c>
    </row>
    <row r="115" spans="19:25" ht="22.5" customHeight="1">
      <c r="S115" s="85">
        <v>90</v>
      </c>
      <c r="T115" s="379" t="s">
        <v>6644</v>
      </c>
      <c r="U115" s="402"/>
      <c r="V115" s="402"/>
      <c r="W115" s="380"/>
      <c r="X115" s="80" t="s">
        <v>6512</v>
      </c>
      <c r="Y115" s="80" t="s">
        <v>6380</v>
      </c>
    </row>
    <row r="116" spans="19:25" ht="22.5" customHeight="1">
      <c r="S116" s="85">
        <v>91</v>
      </c>
      <c r="T116" s="379" t="s">
        <v>6645</v>
      </c>
      <c r="U116" s="402"/>
      <c r="V116" s="402"/>
      <c r="W116" s="380"/>
      <c r="X116" s="80" t="s">
        <v>6513</v>
      </c>
      <c r="Y116" s="80" t="s">
        <v>6381</v>
      </c>
    </row>
    <row r="117" spans="19:25" ht="22.5" customHeight="1">
      <c r="S117" s="85">
        <v>92</v>
      </c>
      <c r="T117" s="379" t="s">
        <v>6646</v>
      </c>
      <c r="U117" s="402"/>
      <c r="V117" s="402"/>
      <c r="W117" s="380"/>
      <c r="X117" s="80" t="s">
        <v>6514</v>
      </c>
      <c r="Y117" s="80" t="s">
        <v>6382</v>
      </c>
    </row>
    <row r="118" spans="19:25" ht="22.5" customHeight="1">
      <c r="S118" s="85">
        <v>93</v>
      </c>
      <c r="T118" s="379" t="s">
        <v>6647</v>
      </c>
      <c r="U118" s="402"/>
      <c r="V118" s="402"/>
      <c r="W118" s="380"/>
      <c r="X118" s="80" t="s">
        <v>6515</v>
      </c>
      <c r="Y118" s="80" t="s">
        <v>6383</v>
      </c>
    </row>
    <row r="119" spans="19:25" ht="22.5" customHeight="1">
      <c r="S119" s="85">
        <v>94</v>
      </c>
      <c r="T119" s="379" t="s">
        <v>6648</v>
      </c>
      <c r="U119" s="402"/>
      <c r="V119" s="402"/>
      <c r="W119" s="380"/>
      <c r="X119" s="80" t="s">
        <v>6516</v>
      </c>
      <c r="Y119" s="80" t="s">
        <v>6384</v>
      </c>
    </row>
    <row r="120" spans="19:25" ht="22.5" customHeight="1">
      <c r="S120" s="85">
        <v>95</v>
      </c>
      <c r="T120" s="379" t="s">
        <v>6649</v>
      </c>
      <c r="U120" s="402"/>
      <c r="V120" s="402"/>
      <c r="W120" s="380"/>
      <c r="X120" s="80" t="s">
        <v>6517</v>
      </c>
      <c r="Y120" s="80" t="s">
        <v>6385</v>
      </c>
    </row>
    <row r="121" spans="19:25" ht="22.5" customHeight="1">
      <c r="S121" s="85">
        <v>96</v>
      </c>
      <c r="T121" s="379" t="s">
        <v>6650</v>
      </c>
      <c r="U121" s="402"/>
      <c r="V121" s="402"/>
      <c r="W121" s="380"/>
      <c r="X121" s="80" t="s">
        <v>6518</v>
      </c>
      <c r="Y121" s="80" t="s">
        <v>6386</v>
      </c>
    </row>
    <row r="122" spans="19:25" ht="22.5" customHeight="1">
      <c r="S122" s="85">
        <v>97</v>
      </c>
      <c r="T122" s="379" t="s">
        <v>6651</v>
      </c>
      <c r="U122" s="402"/>
      <c r="V122" s="402"/>
      <c r="W122" s="380"/>
      <c r="X122" s="80" t="s">
        <v>6519</v>
      </c>
      <c r="Y122" s="80" t="s">
        <v>6387</v>
      </c>
    </row>
    <row r="123" spans="19:25" ht="22.5" customHeight="1">
      <c r="S123" s="85">
        <v>98</v>
      </c>
      <c r="T123" s="379" t="s">
        <v>6652</v>
      </c>
      <c r="U123" s="402"/>
      <c r="V123" s="402"/>
      <c r="W123" s="380"/>
      <c r="X123" s="80" t="s">
        <v>6520</v>
      </c>
      <c r="Y123" s="80" t="s">
        <v>6388</v>
      </c>
    </row>
    <row r="124" spans="19:25" ht="22.5" customHeight="1">
      <c r="S124" s="85">
        <v>99</v>
      </c>
      <c r="T124" s="379" t="s">
        <v>6653</v>
      </c>
      <c r="U124" s="402"/>
      <c r="V124" s="402"/>
      <c r="W124" s="380"/>
      <c r="X124" s="80" t="s">
        <v>6521</v>
      </c>
      <c r="Y124" s="80" t="s">
        <v>6389</v>
      </c>
    </row>
    <row r="125" spans="19:25" ht="22.5" customHeight="1">
      <c r="S125" s="85">
        <v>100</v>
      </c>
      <c r="T125" s="379" t="s">
        <v>6654</v>
      </c>
      <c r="U125" s="402"/>
      <c r="V125" s="402"/>
      <c r="W125" s="380"/>
      <c r="X125" s="80" t="s">
        <v>6522</v>
      </c>
      <c r="Y125" s="80" t="s">
        <v>6390</v>
      </c>
    </row>
    <row r="126" spans="19:25" ht="22.5" customHeight="1">
      <c r="S126" s="85">
        <v>101</v>
      </c>
      <c r="T126" s="379" t="s">
        <v>6655</v>
      </c>
      <c r="U126" s="402"/>
      <c r="V126" s="402"/>
      <c r="W126" s="380"/>
      <c r="X126" s="80" t="s">
        <v>6523</v>
      </c>
      <c r="Y126" s="80" t="s">
        <v>6391</v>
      </c>
    </row>
    <row r="127" spans="19:25" ht="22.5" customHeight="1">
      <c r="S127" s="85">
        <v>102</v>
      </c>
      <c r="T127" s="379" t="s">
        <v>6656</v>
      </c>
      <c r="U127" s="402"/>
      <c r="V127" s="402"/>
      <c r="W127" s="380"/>
      <c r="X127" s="80" t="s">
        <v>6524</v>
      </c>
      <c r="Y127" s="80" t="s">
        <v>6392</v>
      </c>
    </row>
    <row r="128" spans="19:25" ht="22.5" customHeight="1">
      <c r="S128" s="85">
        <v>103</v>
      </c>
      <c r="T128" s="379" t="s">
        <v>6657</v>
      </c>
      <c r="U128" s="402"/>
      <c r="V128" s="402"/>
      <c r="W128" s="380"/>
      <c r="X128" s="80" t="s">
        <v>6525</v>
      </c>
      <c r="Y128" s="80" t="s">
        <v>6393</v>
      </c>
    </row>
    <row r="129" spans="19:25" ht="22.5" customHeight="1">
      <c r="S129" s="85">
        <v>104</v>
      </c>
      <c r="T129" s="379" t="s">
        <v>6658</v>
      </c>
      <c r="U129" s="402"/>
      <c r="V129" s="402"/>
      <c r="W129" s="380"/>
      <c r="X129" s="80" t="s">
        <v>6526</v>
      </c>
      <c r="Y129" s="80" t="s">
        <v>6394</v>
      </c>
    </row>
    <row r="130" spans="19:25" ht="22.5" customHeight="1">
      <c r="S130" s="85">
        <v>105</v>
      </c>
      <c r="T130" s="379" t="s">
        <v>6659</v>
      </c>
      <c r="U130" s="402"/>
      <c r="V130" s="402"/>
      <c r="W130" s="380"/>
      <c r="X130" s="80" t="s">
        <v>6527</v>
      </c>
      <c r="Y130" s="80" t="s">
        <v>6395</v>
      </c>
    </row>
    <row r="131" spans="19:25" ht="22.5" customHeight="1">
      <c r="S131" s="85">
        <v>106</v>
      </c>
      <c r="T131" s="379" t="s">
        <v>6660</v>
      </c>
      <c r="U131" s="402"/>
      <c r="V131" s="402"/>
      <c r="W131" s="380"/>
      <c r="X131" s="80" t="s">
        <v>6528</v>
      </c>
      <c r="Y131" s="80" t="s">
        <v>6396</v>
      </c>
    </row>
    <row r="132" spans="19:25" ht="22.5" customHeight="1">
      <c r="S132" s="85">
        <v>107</v>
      </c>
      <c r="T132" s="379" t="s">
        <v>6661</v>
      </c>
      <c r="U132" s="402"/>
      <c r="V132" s="402"/>
      <c r="W132" s="380"/>
      <c r="X132" s="80" t="s">
        <v>6529</v>
      </c>
      <c r="Y132" s="80" t="s">
        <v>6397</v>
      </c>
    </row>
    <row r="133" spans="19:25" ht="22.5" customHeight="1">
      <c r="S133" s="85">
        <v>108</v>
      </c>
      <c r="T133" s="379" t="s">
        <v>6662</v>
      </c>
      <c r="U133" s="402"/>
      <c r="V133" s="402"/>
      <c r="W133" s="380"/>
      <c r="X133" s="80" t="s">
        <v>6530</v>
      </c>
      <c r="Y133" s="80" t="s">
        <v>6398</v>
      </c>
    </row>
    <row r="134" spans="19:25" ht="22.5" customHeight="1">
      <c r="S134" s="85">
        <v>109</v>
      </c>
      <c r="T134" s="379" t="s">
        <v>6663</v>
      </c>
      <c r="U134" s="402"/>
      <c r="V134" s="402"/>
      <c r="W134" s="380"/>
      <c r="X134" s="80" t="s">
        <v>6531</v>
      </c>
      <c r="Y134" s="80" t="s">
        <v>6399</v>
      </c>
    </row>
    <row r="135" spans="19:25" ht="22.5" customHeight="1">
      <c r="S135" s="85">
        <v>110</v>
      </c>
      <c r="T135" s="379" t="s">
        <v>6664</v>
      </c>
      <c r="U135" s="402"/>
      <c r="V135" s="402"/>
      <c r="W135" s="380"/>
      <c r="X135" s="80" t="s">
        <v>6532</v>
      </c>
      <c r="Y135" s="80" t="s">
        <v>6400</v>
      </c>
    </row>
    <row r="136" spans="19:25" ht="22.5" customHeight="1">
      <c r="S136" s="85">
        <v>111</v>
      </c>
      <c r="T136" s="379" t="s">
        <v>6665</v>
      </c>
      <c r="U136" s="402"/>
      <c r="V136" s="402"/>
      <c r="W136" s="380"/>
      <c r="X136" s="80" t="s">
        <v>6533</v>
      </c>
      <c r="Y136" s="80" t="s">
        <v>6401</v>
      </c>
    </row>
    <row r="137" spans="19:25" ht="22.5" customHeight="1">
      <c r="S137" s="85">
        <v>112</v>
      </c>
      <c r="T137" s="379" t="s">
        <v>6666</v>
      </c>
      <c r="U137" s="402"/>
      <c r="V137" s="402"/>
      <c r="W137" s="380"/>
      <c r="X137" s="80" t="s">
        <v>6534</v>
      </c>
      <c r="Y137" s="80" t="s">
        <v>6402</v>
      </c>
    </row>
    <row r="138" spans="19:25" ht="22.5" customHeight="1">
      <c r="S138" s="85">
        <v>113</v>
      </c>
      <c r="T138" s="379" t="s">
        <v>6667</v>
      </c>
      <c r="U138" s="402"/>
      <c r="V138" s="402"/>
      <c r="W138" s="380"/>
      <c r="X138" s="80" t="s">
        <v>6535</v>
      </c>
      <c r="Y138" s="80" t="s">
        <v>6403</v>
      </c>
    </row>
    <row r="139" spans="19:25" ht="22.5" customHeight="1">
      <c r="S139" s="85">
        <v>114</v>
      </c>
      <c r="T139" s="379" t="s">
        <v>6668</v>
      </c>
      <c r="U139" s="402"/>
      <c r="V139" s="402"/>
      <c r="W139" s="380"/>
      <c r="X139" s="80" t="s">
        <v>6536</v>
      </c>
      <c r="Y139" s="80" t="s">
        <v>6404</v>
      </c>
    </row>
    <row r="140" spans="19:25" ht="22.5" customHeight="1">
      <c r="S140" s="85">
        <v>115</v>
      </c>
      <c r="T140" s="379" t="s">
        <v>6669</v>
      </c>
      <c r="U140" s="402"/>
      <c r="V140" s="402"/>
      <c r="W140" s="380"/>
      <c r="X140" s="80" t="s">
        <v>6537</v>
      </c>
      <c r="Y140" s="80" t="s">
        <v>6405</v>
      </c>
    </row>
    <row r="141" spans="19:25" ht="22.5" customHeight="1">
      <c r="S141" s="85">
        <v>116</v>
      </c>
      <c r="T141" s="379" t="s">
        <v>6670</v>
      </c>
      <c r="U141" s="402"/>
      <c r="V141" s="402"/>
      <c r="W141" s="380"/>
      <c r="X141" s="80" t="s">
        <v>6538</v>
      </c>
      <c r="Y141" s="80" t="s">
        <v>6406</v>
      </c>
    </row>
    <row r="142" spans="19:25" ht="22.5" customHeight="1">
      <c r="S142" s="85">
        <v>117</v>
      </c>
      <c r="T142" s="379" t="s">
        <v>6671</v>
      </c>
      <c r="U142" s="402"/>
      <c r="V142" s="402"/>
      <c r="W142" s="380"/>
      <c r="X142" s="80" t="s">
        <v>6539</v>
      </c>
      <c r="Y142" s="80" t="s">
        <v>6407</v>
      </c>
    </row>
    <row r="143" spans="19:25" ht="22.5" customHeight="1">
      <c r="S143" s="85">
        <v>118</v>
      </c>
      <c r="T143" s="379" t="s">
        <v>6672</v>
      </c>
      <c r="U143" s="402"/>
      <c r="V143" s="402"/>
      <c r="W143" s="380"/>
      <c r="X143" s="80" t="s">
        <v>6540</v>
      </c>
      <c r="Y143" s="80" t="s">
        <v>6408</v>
      </c>
    </row>
    <row r="144" spans="19:25" ht="22.5" customHeight="1">
      <c r="S144" s="85">
        <v>119</v>
      </c>
      <c r="T144" s="379" t="s">
        <v>6673</v>
      </c>
      <c r="U144" s="402"/>
      <c r="V144" s="402"/>
      <c r="W144" s="380"/>
      <c r="X144" s="80" t="s">
        <v>6541</v>
      </c>
      <c r="Y144" s="80" t="s">
        <v>6409</v>
      </c>
    </row>
    <row r="145" spans="19:25" ht="22.5" customHeight="1">
      <c r="S145" s="85">
        <v>120</v>
      </c>
      <c r="T145" s="379" t="s">
        <v>6674</v>
      </c>
      <c r="U145" s="402"/>
      <c r="V145" s="402"/>
      <c r="W145" s="380"/>
      <c r="X145" s="80" t="s">
        <v>6542</v>
      </c>
      <c r="Y145" s="80" t="s">
        <v>6410</v>
      </c>
    </row>
    <row r="146" spans="19:25" ht="22.5" customHeight="1">
      <c r="S146" s="85">
        <v>121</v>
      </c>
      <c r="T146" s="379" t="s">
        <v>6675</v>
      </c>
      <c r="U146" s="402"/>
      <c r="V146" s="402"/>
      <c r="W146" s="380"/>
      <c r="X146" s="80" t="s">
        <v>6543</v>
      </c>
      <c r="Y146" s="80" t="s">
        <v>6411</v>
      </c>
    </row>
    <row r="147" spans="19:25" ht="22.5" customHeight="1">
      <c r="S147" s="85">
        <v>122</v>
      </c>
      <c r="T147" s="379" t="s">
        <v>6676</v>
      </c>
      <c r="U147" s="402"/>
      <c r="V147" s="402"/>
      <c r="W147" s="380"/>
      <c r="X147" s="80" t="s">
        <v>6544</v>
      </c>
      <c r="Y147" s="80" t="s">
        <v>6412</v>
      </c>
    </row>
    <row r="148" spans="19:25" ht="22.5" customHeight="1">
      <c r="S148" s="85">
        <v>123</v>
      </c>
      <c r="T148" s="379" t="s">
        <v>6677</v>
      </c>
      <c r="U148" s="402"/>
      <c r="V148" s="402"/>
      <c r="W148" s="380"/>
      <c r="X148" s="80" t="s">
        <v>6545</v>
      </c>
      <c r="Y148" s="80" t="s">
        <v>6413</v>
      </c>
    </row>
    <row r="149" spans="19:25" ht="22.5" customHeight="1">
      <c r="S149" s="85">
        <v>124</v>
      </c>
      <c r="T149" s="379" t="s">
        <v>6678</v>
      </c>
      <c r="U149" s="402"/>
      <c r="V149" s="402"/>
      <c r="W149" s="380"/>
      <c r="X149" s="80" t="s">
        <v>6546</v>
      </c>
      <c r="Y149" s="80" t="s">
        <v>6414</v>
      </c>
    </row>
    <row r="150" spans="19:25" ht="22.5" customHeight="1">
      <c r="S150" s="85">
        <v>125</v>
      </c>
      <c r="T150" s="379" t="s">
        <v>6679</v>
      </c>
      <c r="U150" s="402"/>
      <c r="V150" s="402"/>
      <c r="W150" s="380"/>
      <c r="X150" s="80" t="s">
        <v>6547</v>
      </c>
      <c r="Y150" s="80" t="s">
        <v>6415</v>
      </c>
    </row>
    <row r="151" spans="19:25" ht="22.5" customHeight="1">
      <c r="S151" s="85">
        <v>126</v>
      </c>
      <c r="T151" s="379" t="s">
        <v>6680</v>
      </c>
      <c r="U151" s="402"/>
      <c r="V151" s="402"/>
      <c r="W151" s="380"/>
      <c r="X151" s="80" t="s">
        <v>6548</v>
      </c>
      <c r="Y151" s="80" t="s">
        <v>6416</v>
      </c>
    </row>
    <row r="152" spans="19:25" ht="22.5" customHeight="1">
      <c r="S152" s="85">
        <v>127</v>
      </c>
      <c r="T152" s="379" t="s">
        <v>6681</v>
      </c>
      <c r="U152" s="402"/>
      <c r="V152" s="402"/>
      <c r="W152" s="380"/>
      <c r="X152" s="80" t="s">
        <v>6549</v>
      </c>
      <c r="Y152" s="80" t="s">
        <v>6417</v>
      </c>
    </row>
    <row r="153" spans="19:25" ht="22.5" customHeight="1">
      <c r="S153" s="85">
        <v>128</v>
      </c>
      <c r="T153" s="379" t="s">
        <v>6682</v>
      </c>
      <c r="U153" s="402"/>
      <c r="V153" s="402"/>
      <c r="W153" s="380"/>
      <c r="X153" s="80" t="s">
        <v>6550</v>
      </c>
      <c r="Y153" s="80" t="s">
        <v>6418</v>
      </c>
    </row>
    <row r="154" spans="19:25" ht="22.5" customHeight="1">
      <c r="S154" s="85">
        <v>129</v>
      </c>
      <c r="T154" s="379" t="s">
        <v>6683</v>
      </c>
      <c r="U154" s="402"/>
      <c r="V154" s="402"/>
      <c r="W154" s="380"/>
      <c r="X154" s="80" t="s">
        <v>6551</v>
      </c>
      <c r="Y154" s="80" t="s">
        <v>6419</v>
      </c>
    </row>
    <row r="155" spans="19:25" ht="22.5" customHeight="1">
      <c r="S155" s="85">
        <v>130</v>
      </c>
      <c r="T155" s="379" t="s">
        <v>6684</v>
      </c>
      <c r="U155" s="402"/>
      <c r="V155" s="402"/>
      <c r="W155" s="380"/>
      <c r="X155" s="80" t="s">
        <v>6552</v>
      </c>
      <c r="Y155" s="80" t="s">
        <v>6420</v>
      </c>
    </row>
    <row r="156" spans="19:25" ht="22.5" customHeight="1">
      <c r="S156" s="85">
        <v>131</v>
      </c>
      <c r="T156" s="379" t="s">
        <v>6685</v>
      </c>
      <c r="U156" s="402"/>
      <c r="V156" s="402"/>
      <c r="W156" s="380"/>
      <c r="X156" s="80" t="s">
        <v>6553</v>
      </c>
      <c r="Y156" s="80" t="s">
        <v>6421</v>
      </c>
    </row>
    <row r="157" spans="19:25" ht="22.5" customHeight="1">
      <c r="S157" s="85">
        <v>132</v>
      </c>
      <c r="T157" s="379" t="s">
        <v>6686</v>
      </c>
      <c r="U157" s="402"/>
      <c r="V157" s="402"/>
      <c r="W157" s="380"/>
      <c r="X157" s="80" t="s">
        <v>6554</v>
      </c>
      <c r="Y157" s="80" t="s">
        <v>6422</v>
      </c>
    </row>
    <row r="158" spans="19:25" ht="22.5" customHeight="1">
      <c r="S158" s="85">
        <v>133</v>
      </c>
      <c r="T158" s="379" t="s">
        <v>6687</v>
      </c>
      <c r="U158" s="402"/>
      <c r="V158" s="402"/>
      <c r="W158" s="380"/>
      <c r="X158" s="80" t="s">
        <v>6555</v>
      </c>
      <c r="Y158" s="80" t="s">
        <v>6423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6132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7087</v>
      </c>
      <c r="E5" s="347">
        <v>1</v>
      </c>
      <c r="F5" s="348"/>
      <c r="G5" s="349"/>
    </row>
    <row r="6" spans="2:13" ht="22.5" customHeight="1">
      <c r="B6" s="393"/>
      <c r="C6" s="394"/>
      <c r="D6" s="361" t="s">
        <v>1899</v>
      </c>
      <c r="E6" s="363">
        <v>2</v>
      </c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7088</v>
      </c>
      <c r="C8" s="398"/>
      <c r="D8" s="347">
        <v>3</v>
      </c>
      <c r="E8" s="348"/>
      <c r="F8" s="348"/>
      <c r="G8" s="348"/>
      <c r="H8" s="349"/>
      <c r="I8" s="387" t="s">
        <v>7089</v>
      </c>
      <c r="J8" s="388"/>
      <c r="K8" s="75">
        <v>5</v>
      </c>
      <c r="L8" s="74"/>
      <c r="M8" s="74"/>
      <c r="N8" s="76"/>
      <c r="O8" s="77"/>
    </row>
    <row r="9" spans="2:8" ht="22.5" customHeight="1">
      <c r="B9" s="397" t="s">
        <v>7090</v>
      </c>
      <c r="C9" s="398"/>
      <c r="D9" s="347">
        <v>4</v>
      </c>
      <c r="E9" s="348"/>
      <c r="F9" s="348"/>
      <c r="G9" s="348"/>
      <c r="H9" s="349"/>
    </row>
    <row r="10" ht="7.5" customHeight="1"/>
    <row r="11" spans="2:16" ht="20.25" customHeight="1">
      <c r="B11" s="354" t="s">
        <v>7091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7092</v>
      </c>
      <c r="C12" s="351"/>
      <c r="D12" s="352" t="s">
        <v>7093</v>
      </c>
      <c r="E12" s="353"/>
      <c r="F12" s="16" t="s">
        <v>7094</v>
      </c>
      <c r="G12" s="16" t="s">
        <v>7095</v>
      </c>
      <c r="I12" s="370">
        <v>18</v>
      </c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>
        <v>6</v>
      </c>
      <c r="E13" s="380"/>
      <c r="F13" s="80">
        <v>7</v>
      </c>
      <c r="G13" s="80">
        <v>8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>
        <v>9</v>
      </c>
      <c r="E14" s="380"/>
      <c r="F14" s="80">
        <v>10</v>
      </c>
      <c r="G14" s="80">
        <v>11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7096</v>
      </c>
      <c r="C15" s="351"/>
      <c r="D15" s="352" t="s">
        <v>7097</v>
      </c>
      <c r="E15" s="353"/>
      <c r="F15" s="16" t="s">
        <v>7098</v>
      </c>
      <c r="G15" s="16" t="s">
        <v>7095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>
        <v>12</v>
      </c>
      <c r="E16" s="380"/>
      <c r="F16" s="80">
        <v>13</v>
      </c>
      <c r="G16" s="80">
        <v>14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>
        <v>15</v>
      </c>
      <c r="E17" s="380"/>
      <c r="F17" s="80">
        <v>16</v>
      </c>
      <c r="G17" s="80">
        <v>17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7099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>
        <v>19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7100</v>
      </c>
      <c r="C21" s="355"/>
      <c r="D21" s="347">
        <v>20</v>
      </c>
      <c r="E21" s="348"/>
      <c r="F21" s="348"/>
      <c r="G21" s="349"/>
      <c r="H21" s="347">
        <v>21</v>
      </c>
      <c r="I21" s="348"/>
      <c r="J21" s="348"/>
      <c r="K21" s="349"/>
      <c r="L21" s="347">
        <v>22</v>
      </c>
      <c r="M21" s="348"/>
      <c r="N21" s="348"/>
      <c r="O21" s="348"/>
      <c r="P21" s="349"/>
    </row>
    <row r="22" spans="2:16" ht="22.5" customHeight="1">
      <c r="B22" s="356" t="s">
        <v>7101</v>
      </c>
      <c r="C22" s="357"/>
      <c r="D22" s="347">
        <v>23</v>
      </c>
      <c r="E22" s="348"/>
      <c r="F22" s="348"/>
      <c r="G22" s="349"/>
      <c r="H22" s="347">
        <v>24</v>
      </c>
      <c r="I22" s="348"/>
      <c r="J22" s="348"/>
      <c r="K22" s="349"/>
      <c r="L22" s="347">
        <v>25</v>
      </c>
      <c r="M22" s="348"/>
      <c r="N22" s="348"/>
      <c r="O22" s="348"/>
      <c r="P22" s="349"/>
    </row>
    <row r="24" spans="2:7" ht="33.75" customHeight="1">
      <c r="B24" s="384" t="s">
        <v>7102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7103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7103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7103</v>
      </c>
    </row>
    <row r="26" spans="2:25" ht="22.5" customHeight="1">
      <c r="B26" s="81">
        <v>1</v>
      </c>
      <c r="C26" s="381">
        <f aca="true" t="shared" si="0" ref="C26:C40">IF(B26="","",VLOOKUP($B26,$S$24:$Z$67,2))</f>
        <v>26</v>
      </c>
      <c r="D26" s="382"/>
      <c r="E26" s="382"/>
      <c r="F26" s="383"/>
      <c r="G26" s="86">
        <f aca="true" t="shared" si="1" ref="G26:G40">IF($B26="","",VLOOKUP($B26,$S$24:$Z$67,6))</f>
        <v>159</v>
      </c>
      <c r="H26" s="86">
        <f aca="true" t="shared" si="2" ref="H26:H40">IF($B26="","",VLOOKUP($B26,$S$24:$Z$67,7))</f>
        <v>292</v>
      </c>
      <c r="J26" s="81">
        <v>16</v>
      </c>
      <c r="K26" s="381">
        <f aca="true" t="shared" si="3" ref="K26:K40">IF(J26="","",VLOOKUP($J26,$S$24:$Z$67,2))</f>
        <v>41</v>
      </c>
      <c r="L26" s="382"/>
      <c r="M26" s="382"/>
      <c r="N26" s="383"/>
      <c r="O26" s="86">
        <f aca="true" t="shared" si="4" ref="O26:O40">IF($J26="","",VLOOKUP($J26,$S$24:$Z$67,6))</f>
        <v>174</v>
      </c>
      <c r="P26" s="381">
        <f aca="true" t="shared" si="5" ref="P26:P40">IF($J26="","",VLOOKUP($J26,$S$24:$Z$67,7))</f>
        <v>307</v>
      </c>
      <c r="Q26" s="383">
        <f aca="true" t="shared" si="6" ref="Q26:Q40">IF($J26="","",VLOOKUP($J26,$S$24:$Z$67,6))</f>
        <v>174</v>
      </c>
      <c r="S26" s="85">
        <v>1</v>
      </c>
      <c r="T26" s="341">
        <v>26</v>
      </c>
      <c r="U26" s="342"/>
      <c r="V26" s="342"/>
      <c r="W26" s="343"/>
      <c r="X26" s="87">
        <v>159</v>
      </c>
      <c r="Y26" s="87">
        <v>292</v>
      </c>
    </row>
    <row r="27" spans="2:25" ht="22.5" customHeight="1">
      <c r="B27" s="81">
        <v>2</v>
      </c>
      <c r="C27" s="381">
        <f t="shared" si="0"/>
        <v>27</v>
      </c>
      <c r="D27" s="382"/>
      <c r="E27" s="382"/>
      <c r="F27" s="383"/>
      <c r="G27" s="86">
        <f t="shared" si="1"/>
        <v>160</v>
      </c>
      <c r="H27" s="86">
        <f t="shared" si="2"/>
        <v>293</v>
      </c>
      <c r="J27" s="81">
        <v>17</v>
      </c>
      <c r="K27" s="381">
        <f t="shared" si="3"/>
        <v>42</v>
      </c>
      <c r="L27" s="382"/>
      <c r="M27" s="382"/>
      <c r="N27" s="383"/>
      <c r="O27" s="86">
        <f t="shared" si="4"/>
        <v>175</v>
      </c>
      <c r="P27" s="381">
        <f t="shared" si="5"/>
        <v>308</v>
      </c>
      <c r="Q27" s="383">
        <f t="shared" si="6"/>
        <v>175</v>
      </c>
      <c r="S27" s="85">
        <v>2</v>
      </c>
      <c r="T27" s="341">
        <v>27</v>
      </c>
      <c r="U27" s="342"/>
      <c r="V27" s="342"/>
      <c r="W27" s="343"/>
      <c r="X27" s="87">
        <v>160</v>
      </c>
      <c r="Y27" s="87">
        <v>293</v>
      </c>
    </row>
    <row r="28" spans="2:25" ht="22.5" customHeight="1">
      <c r="B28" s="81">
        <v>3</v>
      </c>
      <c r="C28" s="381">
        <f t="shared" si="0"/>
        <v>28</v>
      </c>
      <c r="D28" s="382"/>
      <c r="E28" s="382"/>
      <c r="F28" s="383"/>
      <c r="G28" s="86">
        <f t="shared" si="1"/>
        <v>161</v>
      </c>
      <c r="H28" s="86">
        <f t="shared" si="2"/>
        <v>294</v>
      </c>
      <c r="J28" s="81">
        <v>18</v>
      </c>
      <c r="K28" s="381">
        <f t="shared" si="3"/>
        <v>43</v>
      </c>
      <c r="L28" s="382"/>
      <c r="M28" s="382"/>
      <c r="N28" s="383"/>
      <c r="O28" s="86">
        <f t="shared" si="4"/>
        <v>176</v>
      </c>
      <c r="P28" s="381">
        <f t="shared" si="5"/>
        <v>309</v>
      </c>
      <c r="Q28" s="383">
        <f t="shared" si="6"/>
        <v>176</v>
      </c>
      <c r="S28" s="85">
        <v>3</v>
      </c>
      <c r="T28" s="341">
        <v>28</v>
      </c>
      <c r="U28" s="342"/>
      <c r="V28" s="342"/>
      <c r="W28" s="343"/>
      <c r="X28" s="87">
        <v>161</v>
      </c>
      <c r="Y28" s="87">
        <v>294</v>
      </c>
    </row>
    <row r="29" spans="2:25" ht="22.5" customHeight="1">
      <c r="B29" s="81">
        <v>4</v>
      </c>
      <c r="C29" s="381">
        <f t="shared" si="0"/>
        <v>29</v>
      </c>
      <c r="D29" s="382"/>
      <c r="E29" s="382"/>
      <c r="F29" s="383"/>
      <c r="G29" s="86">
        <f t="shared" si="1"/>
        <v>162</v>
      </c>
      <c r="H29" s="86">
        <f t="shared" si="2"/>
        <v>295</v>
      </c>
      <c r="J29" s="81">
        <v>19</v>
      </c>
      <c r="K29" s="381">
        <f t="shared" si="3"/>
        <v>44</v>
      </c>
      <c r="L29" s="382"/>
      <c r="M29" s="382"/>
      <c r="N29" s="383"/>
      <c r="O29" s="86">
        <f t="shared" si="4"/>
        <v>177</v>
      </c>
      <c r="P29" s="381">
        <f t="shared" si="5"/>
        <v>310</v>
      </c>
      <c r="Q29" s="383">
        <f t="shared" si="6"/>
        <v>177</v>
      </c>
      <c r="S29" s="85">
        <v>4</v>
      </c>
      <c r="T29" s="341">
        <v>29</v>
      </c>
      <c r="U29" s="342"/>
      <c r="V29" s="342"/>
      <c r="W29" s="343"/>
      <c r="X29" s="87">
        <v>162</v>
      </c>
      <c r="Y29" s="87">
        <v>295</v>
      </c>
    </row>
    <row r="30" spans="2:25" ht="22.5" customHeight="1">
      <c r="B30" s="81">
        <v>5</v>
      </c>
      <c r="C30" s="381">
        <f t="shared" si="0"/>
        <v>30</v>
      </c>
      <c r="D30" s="382"/>
      <c r="E30" s="382"/>
      <c r="F30" s="383"/>
      <c r="G30" s="86">
        <f t="shared" si="1"/>
        <v>163</v>
      </c>
      <c r="H30" s="86">
        <f t="shared" si="2"/>
        <v>296</v>
      </c>
      <c r="J30" s="81">
        <v>20</v>
      </c>
      <c r="K30" s="381">
        <f t="shared" si="3"/>
        <v>45</v>
      </c>
      <c r="L30" s="382"/>
      <c r="M30" s="382"/>
      <c r="N30" s="383"/>
      <c r="O30" s="86">
        <f t="shared" si="4"/>
        <v>178</v>
      </c>
      <c r="P30" s="381">
        <f t="shared" si="5"/>
        <v>311</v>
      </c>
      <c r="Q30" s="383">
        <f t="shared" si="6"/>
        <v>178</v>
      </c>
      <c r="S30" s="85">
        <v>5</v>
      </c>
      <c r="T30" s="341">
        <v>30</v>
      </c>
      <c r="U30" s="342"/>
      <c r="V30" s="342"/>
      <c r="W30" s="343"/>
      <c r="X30" s="87">
        <v>163</v>
      </c>
      <c r="Y30" s="87">
        <v>296</v>
      </c>
    </row>
    <row r="31" spans="2:25" ht="22.5" customHeight="1">
      <c r="B31" s="81">
        <v>6</v>
      </c>
      <c r="C31" s="381">
        <f t="shared" si="0"/>
        <v>31</v>
      </c>
      <c r="D31" s="382"/>
      <c r="E31" s="382"/>
      <c r="F31" s="383"/>
      <c r="G31" s="86">
        <f t="shared" si="1"/>
        <v>164</v>
      </c>
      <c r="H31" s="86">
        <f t="shared" si="2"/>
        <v>297</v>
      </c>
      <c r="J31" s="81">
        <v>21</v>
      </c>
      <c r="K31" s="381">
        <f t="shared" si="3"/>
        <v>46</v>
      </c>
      <c r="L31" s="382"/>
      <c r="M31" s="382"/>
      <c r="N31" s="383"/>
      <c r="O31" s="86">
        <f t="shared" si="4"/>
        <v>179</v>
      </c>
      <c r="P31" s="381">
        <f t="shared" si="5"/>
        <v>312</v>
      </c>
      <c r="Q31" s="383">
        <f t="shared" si="6"/>
        <v>179</v>
      </c>
      <c r="S31" s="85">
        <v>6</v>
      </c>
      <c r="T31" s="341">
        <v>31</v>
      </c>
      <c r="U31" s="342"/>
      <c r="V31" s="342"/>
      <c r="W31" s="343"/>
      <c r="X31" s="87">
        <v>164</v>
      </c>
      <c r="Y31" s="87">
        <v>297</v>
      </c>
    </row>
    <row r="32" spans="2:25" ht="22.5" customHeight="1">
      <c r="B32" s="81">
        <v>7</v>
      </c>
      <c r="C32" s="381">
        <f t="shared" si="0"/>
        <v>32</v>
      </c>
      <c r="D32" s="382"/>
      <c r="E32" s="382"/>
      <c r="F32" s="383"/>
      <c r="G32" s="86">
        <f t="shared" si="1"/>
        <v>165</v>
      </c>
      <c r="H32" s="86">
        <f t="shared" si="2"/>
        <v>298</v>
      </c>
      <c r="J32" s="81">
        <v>22</v>
      </c>
      <c r="K32" s="381">
        <f t="shared" si="3"/>
        <v>47</v>
      </c>
      <c r="L32" s="382"/>
      <c r="M32" s="382"/>
      <c r="N32" s="383"/>
      <c r="O32" s="86">
        <f t="shared" si="4"/>
        <v>180</v>
      </c>
      <c r="P32" s="381">
        <f t="shared" si="5"/>
        <v>313</v>
      </c>
      <c r="Q32" s="383">
        <f t="shared" si="6"/>
        <v>180</v>
      </c>
      <c r="S32" s="85">
        <v>7</v>
      </c>
      <c r="T32" s="341">
        <v>32</v>
      </c>
      <c r="U32" s="342"/>
      <c r="V32" s="342"/>
      <c r="W32" s="343"/>
      <c r="X32" s="87">
        <v>165</v>
      </c>
      <c r="Y32" s="87">
        <v>298</v>
      </c>
    </row>
    <row r="33" spans="2:25" ht="22.5" customHeight="1">
      <c r="B33" s="81">
        <v>8</v>
      </c>
      <c r="C33" s="381">
        <f t="shared" si="0"/>
        <v>33</v>
      </c>
      <c r="D33" s="382"/>
      <c r="E33" s="382"/>
      <c r="F33" s="383"/>
      <c r="G33" s="86">
        <f t="shared" si="1"/>
        <v>166</v>
      </c>
      <c r="H33" s="86">
        <f t="shared" si="2"/>
        <v>299</v>
      </c>
      <c r="J33" s="81">
        <v>23</v>
      </c>
      <c r="K33" s="381">
        <f t="shared" si="3"/>
        <v>48</v>
      </c>
      <c r="L33" s="382"/>
      <c r="M33" s="382"/>
      <c r="N33" s="383"/>
      <c r="O33" s="86">
        <f t="shared" si="4"/>
        <v>181</v>
      </c>
      <c r="P33" s="381">
        <f t="shared" si="5"/>
        <v>314</v>
      </c>
      <c r="Q33" s="383">
        <f t="shared" si="6"/>
        <v>181</v>
      </c>
      <c r="S33" s="85">
        <v>8</v>
      </c>
      <c r="T33" s="341">
        <v>33</v>
      </c>
      <c r="U33" s="342"/>
      <c r="V33" s="342"/>
      <c r="W33" s="343"/>
      <c r="X33" s="87">
        <v>166</v>
      </c>
      <c r="Y33" s="87">
        <v>299</v>
      </c>
    </row>
    <row r="34" spans="2:25" ht="22.5" customHeight="1">
      <c r="B34" s="81">
        <v>9</v>
      </c>
      <c r="C34" s="381">
        <f t="shared" si="0"/>
        <v>34</v>
      </c>
      <c r="D34" s="382"/>
      <c r="E34" s="382"/>
      <c r="F34" s="383"/>
      <c r="G34" s="86">
        <f t="shared" si="1"/>
        <v>167</v>
      </c>
      <c r="H34" s="86">
        <f t="shared" si="2"/>
        <v>300</v>
      </c>
      <c r="J34" s="81">
        <v>24</v>
      </c>
      <c r="K34" s="381">
        <f t="shared" si="3"/>
        <v>49</v>
      </c>
      <c r="L34" s="382"/>
      <c r="M34" s="382"/>
      <c r="N34" s="383"/>
      <c r="O34" s="86">
        <f t="shared" si="4"/>
        <v>182</v>
      </c>
      <c r="P34" s="381">
        <f t="shared" si="5"/>
        <v>315</v>
      </c>
      <c r="Q34" s="383">
        <f t="shared" si="6"/>
        <v>182</v>
      </c>
      <c r="S34" s="85">
        <v>9</v>
      </c>
      <c r="T34" s="341">
        <v>34</v>
      </c>
      <c r="U34" s="342"/>
      <c r="V34" s="342"/>
      <c r="W34" s="343"/>
      <c r="X34" s="87">
        <v>167</v>
      </c>
      <c r="Y34" s="87">
        <v>300</v>
      </c>
    </row>
    <row r="35" spans="2:25" ht="22.5" customHeight="1">
      <c r="B35" s="81">
        <v>10</v>
      </c>
      <c r="C35" s="381">
        <f t="shared" si="0"/>
        <v>35</v>
      </c>
      <c r="D35" s="382"/>
      <c r="E35" s="382"/>
      <c r="F35" s="383"/>
      <c r="G35" s="86">
        <f t="shared" si="1"/>
        <v>168</v>
      </c>
      <c r="H35" s="86">
        <f t="shared" si="2"/>
        <v>301</v>
      </c>
      <c r="J35" s="81">
        <v>25</v>
      </c>
      <c r="K35" s="381">
        <f t="shared" si="3"/>
        <v>50</v>
      </c>
      <c r="L35" s="382"/>
      <c r="M35" s="382"/>
      <c r="N35" s="383"/>
      <c r="O35" s="86">
        <f t="shared" si="4"/>
        <v>183</v>
      </c>
      <c r="P35" s="381">
        <f t="shared" si="5"/>
        <v>316</v>
      </c>
      <c r="Q35" s="383">
        <f t="shared" si="6"/>
        <v>183</v>
      </c>
      <c r="S35" s="85">
        <v>10</v>
      </c>
      <c r="T35" s="341">
        <v>35</v>
      </c>
      <c r="U35" s="342"/>
      <c r="V35" s="342"/>
      <c r="W35" s="343"/>
      <c r="X35" s="87">
        <v>168</v>
      </c>
      <c r="Y35" s="87">
        <v>301</v>
      </c>
    </row>
    <row r="36" spans="2:25" ht="22.5" customHeight="1">
      <c r="B36" s="81">
        <v>11</v>
      </c>
      <c r="C36" s="381">
        <f t="shared" si="0"/>
        <v>36</v>
      </c>
      <c r="D36" s="382"/>
      <c r="E36" s="382"/>
      <c r="F36" s="383"/>
      <c r="G36" s="86">
        <f t="shared" si="1"/>
        <v>169</v>
      </c>
      <c r="H36" s="86">
        <f t="shared" si="2"/>
        <v>302</v>
      </c>
      <c r="J36" s="81">
        <v>26</v>
      </c>
      <c r="K36" s="381">
        <f t="shared" si="3"/>
        <v>51</v>
      </c>
      <c r="L36" s="382"/>
      <c r="M36" s="382"/>
      <c r="N36" s="383"/>
      <c r="O36" s="86">
        <f t="shared" si="4"/>
        <v>184</v>
      </c>
      <c r="P36" s="381">
        <f t="shared" si="5"/>
        <v>317</v>
      </c>
      <c r="Q36" s="383">
        <f t="shared" si="6"/>
        <v>184</v>
      </c>
      <c r="S36" s="85">
        <v>11</v>
      </c>
      <c r="T36" s="341">
        <v>36</v>
      </c>
      <c r="U36" s="342"/>
      <c r="V36" s="342"/>
      <c r="W36" s="343"/>
      <c r="X36" s="87">
        <v>169</v>
      </c>
      <c r="Y36" s="87">
        <v>302</v>
      </c>
    </row>
    <row r="37" spans="2:25" ht="22.5" customHeight="1">
      <c r="B37" s="81">
        <v>12</v>
      </c>
      <c r="C37" s="381">
        <f t="shared" si="0"/>
        <v>37</v>
      </c>
      <c r="D37" s="382"/>
      <c r="E37" s="382"/>
      <c r="F37" s="383"/>
      <c r="G37" s="86">
        <f t="shared" si="1"/>
        <v>170</v>
      </c>
      <c r="H37" s="86">
        <f t="shared" si="2"/>
        <v>303</v>
      </c>
      <c r="J37" s="81">
        <v>27</v>
      </c>
      <c r="K37" s="381">
        <f t="shared" si="3"/>
        <v>52</v>
      </c>
      <c r="L37" s="382"/>
      <c r="M37" s="382"/>
      <c r="N37" s="383"/>
      <c r="O37" s="86">
        <f t="shared" si="4"/>
        <v>185</v>
      </c>
      <c r="P37" s="381">
        <f t="shared" si="5"/>
        <v>318</v>
      </c>
      <c r="Q37" s="383">
        <f t="shared" si="6"/>
        <v>185</v>
      </c>
      <c r="S37" s="85">
        <v>12</v>
      </c>
      <c r="T37" s="341">
        <v>37</v>
      </c>
      <c r="U37" s="342"/>
      <c r="V37" s="342"/>
      <c r="W37" s="343"/>
      <c r="X37" s="87">
        <v>170</v>
      </c>
      <c r="Y37" s="87">
        <v>303</v>
      </c>
    </row>
    <row r="38" spans="2:25" ht="22.5" customHeight="1">
      <c r="B38" s="81">
        <v>13</v>
      </c>
      <c r="C38" s="381">
        <f t="shared" si="0"/>
        <v>38</v>
      </c>
      <c r="D38" s="382"/>
      <c r="E38" s="382"/>
      <c r="F38" s="383"/>
      <c r="G38" s="86">
        <f t="shared" si="1"/>
        <v>171</v>
      </c>
      <c r="H38" s="86">
        <f t="shared" si="2"/>
        <v>304</v>
      </c>
      <c r="J38" s="81">
        <v>28</v>
      </c>
      <c r="K38" s="381">
        <f t="shared" si="3"/>
        <v>53</v>
      </c>
      <c r="L38" s="382"/>
      <c r="M38" s="382"/>
      <c r="N38" s="383"/>
      <c r="O38" s="86">
        <f t="shared" si="4"/>
        <v>186</v>
      </c>
      <c r="P38" s="381">
        <f t="shared" si="5"/>
        <v>319</v>
      </c>
      <c r="Q38" s="383">
        <f t="shared" si="6"/>
        <v>186</v>
      </c>
      <c r="S38" s="85">
        <v>13</v>
      </c>
      <c r="T38" s="341">
        <v>38</v>
      </c>
      <c r="U38" s="342"/>
      <c r="V38" s="342"/>
      <c r="W38" s="343"/>
      <c r="X38" s="87">
        <v>171</v>
      </c>
      <c r="Y38" s="87">
        <v>304</v>
      </c>
    </row>
    <row r="39" spans="2:25" ht="22.5" customHeight="1">
      <c r="B39" s="81">
        <v>14</v>
      </c>
      <c r="C39" s="381">
        <f t="shared" si="0"/>
        <v>39</v>
      </c>
      <c r="D39" s="382"/>
      <c r="E39" s="382"/>
      <c r="F39" s="383"/>
      <c r="G39" s="86">
        <f t="shared" si="1"/>
        <v>172</v>
      </c>
      <c r="H39" s="86">
        <f t="shared" si="2"/>
        <v>305</v>
      </c>
      <c r="J39" s="81">
        <v>29</v>
      </c>
      <c r="K39" s="381">
        <f t="shared" si="3"/>
        <v>54</v>
      </c>
      <c r="L39" s="382"/>
      <c r="M39" s="382"/>
      <c r="N39" s="383"/>
      <c r="O39" s="86">
        <f t="shared" si="4"/>
        <v>187</v>
      </c>
      <c r="P39" s="381">
        <f t="shared" si="5"/>
        <v>320</v>
      </c>
      <c r="Q39" s="383">
        <f t="shared" si="6"/>
        <v>187</v>
      </c>
      <c r="S39" s="85">
        <v>14</v>
      </c>
      <c r="T39" s="341">
        <v>39</v>
      </c>
      <c r="U39" s="342"/>
      <c r="V39" s="342"/>
      <c r="W39" s="343"/>
      <c r="X39" s="87">
        <v>172</v>
      </c>
      <c r="Y39" s="87">
        <v>305</v>
      </c>
    </row>
    <row r="40" spans="2:25" ht="22.5" customHeight="1">
      <c r="B40" s="81">
        <v>15</v>
      </c>
      <c r="C40" s="381">
        <f t="shared" si="0"/>
        <v>40</v>
      </c>
      <c r="D40" s="382"/>
      <c r="E40" s="382"/>
      <c r="F40" s="383"/>
      <c r="G40" s="86">
        <f t="shared" si="1"/>
        <v>173</v>
      </c>
      <c r="H40" s="86">
        <f t="shared" si="2"/>
        <v>306</v>
      </c>
      <c r="J40" s="81">
        <v>30</v>
      </c>
      <c r="K40" s="381">
        <f t="shared" si="3"/>
        <v>55</v>
      </c>
      <c r="L40" s="382"/>
      <c r="M40" s="382"/>
      <c r="N40" s="383"/>
      <c r="O40" s="86">
        <f t="shared" si="4"/>
        <v>188</v>
      </c>
      <c r="P40" s="381">
        <f t="shared" si="5"/>
        <v>321</v>
      </c>
      <c r="Q40" s="383">
        <f t="shared" si="6"/>
        <v>188</v>
      </c>
      <c r="S40" s="85">
        <v>15</v>
      </c>
      <c r="T40" s="341">
        <v>40</v>
      </c>
      <c r="U40" s="342"/>
      <c r="V40" s="342"/>
      <c r="W40" s="343"/>
      <c r="X40" s="87">
        <v>173</v>
      </c>
      <c r="Y40" s="87">
        <v>306</v>
      </c>
    </row>
    <row r="41" spans="19:25" ht="22.5" customHeight="1">
      <c r="S41" s="85">
        <v>16</v>
      </c>
      <c r="T41" s="341">
        <v>41</v>
      </c>
      <c r="U41" s="342"/>
      <c r="V41" s="342"/>
      <c r="W41" s="343"/>
      <c r="X41" s="87">
        <v>174</v>
      </c>
      <c r="Y41" s="87">
        <v>307</v>
      </c>
    </row>
    <row r="42" spans="2:25" ht="22.5" customHeight="1">
      <c r="B42" s="11"/>
      <c r="D42" s="11"/>
      <c r="E42" s="11"/>
      <c r="F42" s="11"/>
      <c r="S42" s="85">
        <v>17</v>
      </c>
      <c r="T42" s="341">
        <v>42</v>
      </c>
      <c r="U42" s="342"/>
      <c r="V42" s="342"/>
      <c r="W42" s="343"/>
      <c r="X42" s="87">
        <v>175</v>
      </c>
      <c r="Y42" s="87">
        <v>308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41">
        <v>43</v>
      </c>
      <c r="U43" s="342"/>
      <c r="V43" s="342"/>
      <c r="W43" s="343"/>
      <c r="X43" s="87">
        <v>176</v>
      </c>
      <c r="Y43" s="87">
        <v>309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41">
        <v>44</v>
      </c>
      <c r="U44" s="342"/>
      <c r="V44" s="342"/>
      <c r="W44" s="343"/>
      <c r="X44" s="87">
        <v>177</v>
      </c>
      <c r="Y44" s="87">
        <v>310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41">
        <v>45</v>
      </c>
      <c r="U45" s="342"/>
      <c r="V45" s="342"/>
      <c r="W45" s="343"/>
      <c r="X45" s="87">
        <v>178</v>
      </c>
      <c r="Y45" s="87">
        <v>311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41">
        <v>46</v>
      </c>
      <c r="U46" s="342"/>
      <c r="V46" s="342"/>
      <c r="W46" s="343"/>
      <c r="X46" s="87">
        <v>179</v>
      </c>
      <c r="Y46" s="87">
        <v>312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41">
        <v>47</v>
      </c>
      <c r="U47" s="342"/>
      <c r="V47" s="342"/>
      <c r="W47" s="343"/>
      <c r="X47" s="87">
        <v>180</v>
      </c>
      <c r="Y47" s="87">
        <v>313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41">
        <v>48</v>
      </c>
      <c r="U48" s="342"/>
      <c r="V48" s="342"/>
      <c r="W48" s="343"/>
      <c r="X48" s="87">
        <v>181</v>
      </c>
      <c r="Y48" s="87">
        <v>314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41">
        <v>49</v>
      </c>
      <c r="U49" s="342"/>
      <c r="V49" s="342"/>
      <c r="W49" s="343"/>
      <c r="X49" s="87">
        <v>182</v>
      </c>
      <c r="Y49" s="87">
        <v>315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41">
        <v>50</v>
      </c>
      <c r="U50" s="342"/>
      <c r="V50" s="342"/>
      <c r="W50" s="343"/>
      <c r="X50" s="87">
        <v>183</v>
      </c>
      <c r="Y50" s="87">
        <v>316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41">
        <v>51</v>
      </c>
      <c r="U51" s="342"/>
      <c r="V51" s="342"/>
      <c r="W51" s="343"/>
      <c r="X51" s="87">
        <v>184</v>
      </c>
      <c r="Y51" s="87">
        <v>317</v>
      </c>
    </row>
    <row r="52" spans="19:25" ht="22.5" customHeight="1">
      <c r="S52" s="85">
        <v>27</v>
      </c>
      <c r="T52" s="341">
        <v>52</v>
      </c>
      <c r="U52" s="342"/>
      <c r="V52" s="342"/>
      <c r="W52" s="343"/>
      <c r="X52" s="87">
        <v>185</v>
      </c>
      <c r="Y52" s="87">
        <v>318</v>
      </c>
    </row>
    <row r="53" spans="19:25" ht="22.5" customHeight="1">
      <c r="S53" s="85">
        <v>28</v>
      </c>
      <c r="T53" s="341">
        <v>53</v>
      </c>
      <c r="U53" s="342"/>
      <c r="V53" s="342"/>
      <c r="W53" s="343"/>
      <c r="X53" s="87">
        <v>186</v>
      </c>
      <c r="Y53" s="87">
        <v>319</v>
      </c>
    </row>
    <row r="54" spans="19:25" ht="22.5" customHeight="1">
      <c r="S54" s="85">
        <v>29</v>
      </c>
      <c r="T54" s="341">
        <v>54</v>
      </c>
      <c r="U54" s="342"/>
      <c r="V54" s="342"/>
      <c r="W54" s="343"/>
      <c r="X54" s="87">
        <v>187</v>
      </c>
      <c r="Y54" s="87">
        <v>320</v>
      </c>
    </row>
    <row r="55" spans="19:25" ht="22.5" customHeight="1">
      <c r="S55" s="85">
        <v>30</v>
      </c>
      <c r="T55" s="341">
        <v>55</v>
      </c>
      <c r="U55" s="342"/>
      <c r="V55" s="342"/>
      <c r="W55" s="343"/>
      <c r="X55" s="87">
        <v>188</v>
      </c>
      <c r="Y55" s="87">
        <v>321</v>
      </c>
    </row>
    <row r="56" spans="4:25" ht="22.5" customHeight="1">
      <c r="D56" s="11"/>
      <c r="E56" s="11"/>
      <c r="F56" s="11"/>
      <c r="S56" s="85">
        <v>31</v>
      </c>
      <c r="T56" s="341">
        <v>56</v>
      </c>
      <c r="U56" s="342"/>
      <c r="V56" s="342"/>
      <c r="W56" s="343"/>
      <c r="X56" s="87">
        <v>189</v>
      </c>
      <c r="Y56" s="87">
        <v>322</v>
      </c>
    </row>
    <row r="57" spans="4:25" ht="22.5" customHeight="1">
      <c r="D57" s="11"/>
      <c r="E57" s="11"/>
      <c r="F57" s="11"/>
      <c r="S57" s="85">
        <v>32</v>
      </c>
      <c r="T57" s="341">
        <v>57</v>
      </c>
      <c r="U57" s="342"/>
      <c r="V57" s="342"/>
      <c r="W57" s="343"/>
      <c r="X57" s="87">
        <v>190</v>
      </c>
      <c r="Y57" s="87">
        <v>323</v>
      </c>
    </row>
    <row r="58" spans="19:25" ht="22.5" customHeight="1">
      <c r="S58" s="85">
        <v>33</v>
      </c>
      <c r="T58" s="341">
        <v>58</v>
      </c>
      <c r="U58" s="342"/>
      <c r="V58" s="342"/>
      <c r="W58" s="343"/>
      <c r="X58" s="87">
        <v>191</v>
      </c>
      <c r="Y58" s="87">
        <v>324</v>
      </c>
    </row>
    <row r="59" spans="19:25" ht="22.5" customHeight="1">
      <c r="S59" s="85">
        <v>34</v>
      </c>
      <c r="T59" s="341">
        <v>59</v>
      </c>
      <c r="U59" s="342"/>
      <c r="V59" s="342"/>
      <c r="W59" s="343"/>
      <c r="X59" s="87">
        <v>192</v>
      </c>
      <c r="Y59" s="87">
        <v>325</v>
      </c>
    </row>
    <row r="60" spans="19:25" ht="22.5" customHeight="1">
      <c r="S60" s="85">
        <v>35</v>
      </c>
      <c r="T60" s="341">
        <v>60</v>
      </c>
      <c r="U60" s="342"/>
      <c r="V60" s="342"/>
      <c r="W60" s="343"/>
      <c r="X60" s="87">
        <v>193</v>
      </c>
      <c r="Y60" s="87">
        <v>326</v>
      </c>
    </row>
    <row r="61" spans="19:25" ht="22.5" customHeight="1">
      <c r="S61" s="85">
        <v>36</v>
      </c>
      <c r="T61" s="341">
        <v>61</v>
      </c>
      <c r="U61" s="342"/>
      <c r="V61" s="342"/>
      <c r="W61" s="343"/>
      <c r="X61" s="87">
        <v>194</v>
      </c>
      <c r="Y61" s="87">
        <v>327</v>
      </c>
    </row>
    <row r="62" spans="19:25" ht="22.5" customHeight="1">
      <c r="S62" s="85">
        <v>37</v>
      </c>
      <c r="T62" s="341">
        <v>62</v>
      </c>
      <c r="U62" s="342"/>
      <c r="V62" s="342"/>
      <c r="W62" s="343"/>
      <c r="X62" s="87">
        <v>195</v>
      </c>
      <c r="Y62" s="87">
        <v>328</v>
      </c>
    </row>
    <row r="63" spans="19:25" ht="22.5" customHeight="1">
      <c r="S63" s="85">
        <v>38</v>
      </c>
      <c r="T63" s="341">
        <v>63</v>
      </c>
      <c r="U63" s="342"/>
      <c r="V63" s="342"/>
      <c r="W63" s="343"/>
      <c r="X63" s="87">
        <v>196</v>
      </c>
      <c r="Y63" s="87">
        <v>329</v>
      </c>
    </row>
    <row r="64" spans="19:25" ht="22.5" customHeight="1">
      <c r="S64" s="85">
        <v>39</v>
      </c>
      <c r="T64" s="341">
        <v>64</v>
      </c>
      <c r="U64" s="342"/>
      <c r="V64" s="342"/>
      <c r="W64" s="343"/>
      <c r="X64" s="87">
        <v>197</v>
      </c>
      <c r="Y64" s="87">
        <v>330</v>
      </c>
    </row>
    <row r="65" spans="19:25" ht="22.5" customHeight="1">
      <c r="S65" s="85">
        <v>40</v>
      </c>
      <c r="T65" s="341">
        <v>65</v>
      </c>
      <c r="U65" s="342"/>
      <c r="V65" s="342"/>
      <c r="W65" s="343"/>
      <c r="X65" s="87">
        <v>198</v>
      </c>
      <c r="Y65" s="87">
        <v>331</v>
      </c>
    </row>
    <row r="66" spans="19:25" ht="22.5" customHeight="1">
      <c r="S66" s="85">
        <v>41</v>
      </c>
      <c r="T66" s="341">
        <v>66</v>
      </c>
      <c r="U66" s="342"/>
      <c r="V66" s="342"/>
      <c r="W66" s="343"/>
      <c r="X66" s="87">
        <v>199</v>
      </c>
      <c r="Y66" s="87">
        <v>332</v>
      </c>
    </row>
    <row r="67" spans="19:25" ht="22.5" customHeight="1">
      <c r="S67" s="85">
        <v>42</v>
      </c>
      <c r="T67" s="341">
        <v>67</v>
      </c>
      <c r="U67" s="342"/>
      <c r="V67" s="342"/>
      <c r="W67" s="343"/>
      <c r="X67" s="87">
        <v>200</v>
      </c>
      <c r="Y67" s="87">
        <v>333</v>
      </c>
    </row>
    <row r="68" spans="19:25" ht="22.5" customHeight="1">
      <c r="S68" s="85">
        <v>43</v>
      </c>
      <c r="T68" s="341">
        <v>68</v>
      </c>
      <c r="U68" s="342"/>
      <c r="V68" s="342"/>
      <c r="W68" s="343"/>
      <c r="X68" s="87">
        <v>201</v>
      </c>
      <c r="Y68" s="87">
        <v>334</v>
      </c>
    </row>
    <row r="69" spans="19:25" ht="22.5" customHeight="1">
      <c r="S69" s="85">
        <v>44</v>
      </c>
      <c r="T69" s="341">
        <v>69</v>
      </c>
      <c r="U69" s="342"/>
      <c r="V69" s="342"/>
      <c r="W69" s="343"/>
      <c r="X69" s="87">
        <v>202</v>
      </c>
      <c r="Y69" s="87">
        <v>335</v>
      </c>
    </row>
    <row r="70" spans="19:25" ht="22.5" customHeight="1">
      <c r="S70" s="85">
        <v>45</v>
      </c>
      <c r="T70" s="341">
        <v>70</v>
      </c>
      <c r="U70" s="342"/>
      <c r="V70" s="342"/>
      <c r="W70" s="343"/>
      <c r="X70" s="87">
        <v>203</v>
      </c>
      <c r="Y70" s="87">
        <v>336</v>
      </c>
    </row>
    <row r="71" spans="19:25" ht="22.5" customHeight="1">
      <c r="S71" s="85">
        <v>46</v>
      </c>
      <c r="T71" s="341">
        <v>71</v>
      </c>
      <c r="U71" s="342"/>
      <c r="V71" s="342"/>
      <c r="W71" s="343"/>
      <c r="X71" s="87">
        <v>204</v>
      </c>
      <c r="Y71" s="87">
        <v>337</v>
      </c>
    </row>
    <row r="72" spans="19:25" ht="22.5" customHeight="1">
      <c r="S72" s="85">
        <v>47</v>
      </c>
      <c r="T72" s="341">
        <v>72</v>
      </c>
      <c r="U72" s="342"/>
      <c r="V72" s="342"/>
      <c r="W72" s="343"/>
      <c r="X72" s="87">
        <v>205</v>
      </c>
      <c r="Y72" s="87">
        <v>338</v>
      </c>
    </row>
    <row r="73" spans="19:25" ht="22.5" customHeight="1">
      <c r="S73" s="85">
        <v>48</v>
      </c>
      <c r="T73" s="341">
        <v>73</v>
      </c>
      <c r="U73" s="342"/>
      <c r="V73" s="342"/>
      <c r="W73" s="343"/>
      <c r="X73" s="87">
        <v>206</v>
      </c>
      <c r="Y73" s="87">
        <v>339</v>
      </c>
    </row>
    <row r="74" spans="19:25" ht="22.5" customHeight="1">
      <c r="S74" s="85">
        <v>49</v>
      </c>
      <c r="T74" s="341">
        <v>74</v>
      </c>
      <c r="U74" s="342"/>
      <c r="V74" s="342"/>
      <c r="W74" s="343"/>
      <c r="X74" s="87">
        <v>207</v>
      </c>
      <c r="Y74" s="87">
        <v>340</v>
      </c>
    </row>
    <row r="75" spans="19:25" ht="22.5" customHeight="1">
      <c r="S75" s="85">
        <v>50</v>
      </c>
      <c r="T75" s="341">
        <v>75</v>
      </c>
      <c r="U75" s="342"/>
      <c r="V75" s="342"/>
      <c r="W75" s="343"/>
      <c r="X75" s="87">
        <v>208</v>
      </c>
      <c r="Y75" s="87">
        <v>341</v>
      </c>
    </row>
    <row r="76" spans="19:25" ht="22.5" customHeight="1">
      <c r="S76" s="85">
        <v>51</v>
      </c>
      <c r="T76" s="341">
        <v>76</v>
      </c>
      <c r="U76" s="342"/>
      <c r="V76" s="342"/>
      <c r="W76" s="343"/>
      <c r="X76" s="87">
        <v>209</v>
      </c>
      <c r="Y76" s="87">
        <v>342</v>
      </c>
    </row>
    <row r="77" spans="19:25" ht="22.5" customHeight="1">
      <c r="S77" s="85">
        <v>52</v>
      </c>
      <c r="T77" s="341">
        <v>77</v>
      </c>
      <c r="U77" s="342"/>
      <c r="V77" s="342"/>
      <c r="W77" s="343"/>
      <c r="X77" s="87">
        <v>210</v>
      </c>
      <c r="Y77" s="87">
        <v>343</v>
      </c>
    </row>
    <row r="78" spans="19:25" ht="22.5" customHeight="1">
      <c r="S78" s="85">
        <v>53</v>
      </c>
      <c r="T78" s="341">
        <v>78</v>
      </c>
      <c r="U78" s="342"/>
      <c r="V78" s="342"/>
      <c r="W78" s="343"/>
      <c r="X78" s="87">
        <v>211</v>
      </c>
      <c r="Y78" s="87">
        <v>344</v>
      </c>
    </row>
    <row r="79" spans="19:25" ht="22.5" customHeight="1">
      <c r="S79" s="85">
        <v>54</v>
      </c>
      <c r="T79" s="341">
        <v>79</v>
      </c>
      <c r="U79" s="342"/>
      <c r="V79" s="342"/>
      <c r="W79" s="343"/>
      <c r="X79" s="87">
        <v>212</v>
      </c>
      <c r="Y79" s="87">
        <v>345</v>
      </c>
    </row>
    <row r="80" spans="19:25" ht="22.5" customHeight="1">
      <c r="S80" s="85">
        <v>55</v>
      </c>
      <c r="T80" s="341">
        <v>80</v>
      </c>
      <c r="U80" s="342"/>
      <c r="V80" s="342"/>
      <c r="W80" s="343"/>
      <c r="X80" s="87">
        <v>213</v>
      </c>
      <c r="Y80" s="87">
        <v>346</v>
      </c>
    </row>
    <row r="81" spans="19:25" ht="22.5" customHeight="1">
      <c r="S81" s="85">
        <v>56</v>
      </c>
      <c r="T81" s="341">
        <v>81</v>
      </c>
      <c r="U81" s="342"/>
      <c r="V81" s="342"/>
      <c r="W81" s="343"/>
      <c r="X81" s="87">
        <v>214</v>
      </c>
      <c r="Y81" s="87">
        <v>347</v>
      </c>
    </row>
    <row r="82" spans="19:25" ht="22.5" customHeight="1">
      <c r="S82" s="85">
        <v>57</v>
      </c>
      <c r="T82" s="341">
        <v>82</v>
      </c>
      <c r="U82" s="342"/>
      <c r="V82" s="342"/>
      <c r="W82" s="343"/>
      <c r="X82" s="87">
        <v>215</v>
      </c>
      <c r="Y82" s="87">
        <v>348</v>
      </c>
    </row>
    <row r="83" spans="19:25" ht="22.5" customHeight="1">
      <c r="S83" s="85">
        <v>58</v>
      </c>
      <c r="T83" s="341">
        <v>83</v>
      </c>
      <c r="U83" s="342"/>
      <c r="V83" s="342"/>
      <c r="W83" s="343"/>
      <c r="X83" s="87">
        <v>216</v>
      </c>
      <c r="Y83" s="87">
        <v>349</v>
      </c>
    </row>
    <row r="84" spans="19:25" ht="22.5" customHeight="1">
      <c r="S84" s="85">
        <v>59</v>
      </c>
      <c r="T84" s="341">
        <v>84</v>
      </c>
      <c r="U84" s="342"/>
      <c r="V84" s="342"/>
      <c r="W84" s="343"/>
      <c r="X84" s="87">
        <v>217</v>
      </c>
      <c r="Y84" s="87">
        <v>350</v>
      </c>
    </row>
    <row r="85" spans="19:25" ht="22.5" customHeight="1">
      <c r="S85" s="85">
        <v>60</v>
      </c>
      <c r="T85" s="341">
        <v>85</v>
      </c>
      <c r="U85" s="342"/>
      <c r="V85" s="342"/>
      <c r="W85" s="343"/>
      <c r="X85" s="87">
        <v>218</v>
      </c>
      <c r="Y85" s="87">
        <v>351</v>
      </c>
    </row>
    <row r="86" spans="19:25" ht="22.5" customHeight="1">
      <c r="S86" s="85">
        <v>61</v>
      </c>
      <c r="T86" s="341">
        <v>86</v>
      </c>
      <c r="U86" s="342"/>
      <c r="V86" s="342"/>
      <c r="W86" s="343"/>
      <c r="X86" s="87">
        <v>219</v>
      </c>
      <c r="Y86" s="87">
        <v>352</v>
      </c>
    </row>
    <row r="87" spans="19:25" ht="22.5" customHeight="1">
      <c r="S87" s="85">
        <v>62</v>
      </c>
      <c r="T87" s="341">
        <v>87</v>
      </c>
      <c r="U87" s="342"/>
      <c r="V87" s="342"/>
      <c r="W87" s="343"/>
      <c r="X87" s="87">
        <v>220</v>
      </c>
      <c r="Y87" s="87">
        <v>353</v>
      </c>
    </row>
    <row r="88" spans="19:25" ht="22.5" customHeight="1">
      <c r="S88" s="85">
        <v>63</v>
      </c>
      <c r="T88" s="341">
        <v>88</v>
      </c>
      <c r="U88" s="342"/>
      <c r="V88" s="342"/>
      <c r="W88" s="343"/>
      <c r="X88" s="87">
        <v>221</v>
      </c>
      <c r="Y88" s="87">
        <v>354</v>
      </c>
    </row>
    <row r="89" spans="19:25" ht="22.5" customHeight="1">
      <c r="S89" s="85">
        <v>64</v>
      </c>
      <c r="T89" s="341">
        <v>89</v>
      </c>
      <c r="U89" s="342"/>
      <c r="V89" s="342"/>
      <c r="W89" s="343"/>
      <c r="X89" s="87">
        <v>222</v>
      </c>
      <c r="Y89" s="87">
        <v>355</v>
      </c>
    </row>
    <row r="90" spans="19:25" ht="22.5" customHeight="1">
      <c r="S90" s="85">
        <v>65</v>
      </c>
      <c r="T90" s="341">
        <v>90</v>
      </c>
      <c r="U90" s="342"/>
      <c r="V90" s="342"/>
      <c r="W90" s="343"/>
      <c r="X90" s="87">
        <v>223</v>
      </c>
      <c r="Y90" s="87">
        <v>356</v>
      </c>
    </row>
    <row r="91" spans="19:25" ht="22.5" customHeight="1">
      <c r="S91" s="85">
        <v>66</v>
      </c>
      <c r="T91" s="341">
        <v>91</v>
      </c>
      <c r="U91" s="342"/>
      <c r="V91" s="342"/>
      <c r="W91" s="343"/>
      <c r="X91" s="87">
        <v>224</v>
      </c>
      <c r="Y91" s="87">
        <v>357</v>
      </c>
    </row>
    <row r="92" spans="19:25" ht="22.5" customHeight="1">
      <c r="S92" s="85">
        <v>67</v>
      </c>
      <c r="T92" s="341">
        <v>92</v>
      </c>
      <c r="U92" s="342"/>
      <c r="V92" s="342"/>
      <c r="W92" s="343"/>
      <c r="X92" s="87">
        <v>225</v>
      </c>
      <c r="Y92" s="87">
        <v>358</v>
      </c>
    </row>
    <row r="93" spans="19:25" ht="22.5" customHeight="1">
      <c r="S93" s="85">
        <v>68</v>
      </c>
      <c r="T93" s="341">
        <v>93</v>
      </c>
      <c r="U93" s="342"/>
      <c r="V93" s="342"/>
      <c r="W93" s="343"/>
      <c r="X93" s="87">
        <v>226</v>
      </c>
      <c r="Y93" s="87">
        <v>359</v>
      </c>
    </row>
    <row r="94" spans="19:25" ht="22.5" customHeight="1">
      <c r="S94" s="85">
        <v>69</v>
      </c>
      <c r="T94" s="341">
        <v>94</v>
      </c>
      <c r="U94" s="342"/>
      <c r="V94" s="342"/>
      <c r="W94" s="343"/>
      <c r="X94" s="87">
        <v>227</v>
      </c>
      <c r="Y94" s="87">
        <v>360</v>
      </c>
    </row>
    <row r="95" spans="19:25" ht="22.5" customHeight="1">
      <c r="S95" s="85">
        <v>70</v>
      </c>
      <c r="T95" s="341">
        <v>95</v>
      </c>
      <c r="U95" s="342"/>
      <c r="V95" s="342"/>
      <c r="W95" s="343"/>
      <c r="X95" s="87">
        <v>228</v>
      </c>
      <c r="Y95" s="87">
        <v>361</v>
      </c>
    </row>
    <row r="96" spans="19:25" ht="22.5" customHeight="1">
      <c r="S96" s="85">
        <v>71</v>
      </c>
      <c r="T96" s="341">
        <v>96</v>
      </c>
      <c r="U96" s="342"/>
      <c r="V96" s="342"/>
      <c r="W96" s="343"/>
      <c r="X96" s="87">
        <v>229</v>
      </c>
      <c r="Y96" s="87">
        <v>362</v>
      </c>
    </row>
    <row r="97" spans="19:25" ht="22.5" customHeight="1">
      <c r="S97" s="85">
        <v>72</v>
      </c>
      <c r="T97" s="341">
        <v>97</v>
      </c>
      <c r="U97" s="342"/>
      <c r="V97" s="342"/>
      <c r="W97" s="343"/>
      <c r="X97" s="87">
        <v>230</v>
      </c>
      <c r="Y97" s="87">
        <v>363</v>
      </c>
    </row>
    <row r="98" spans="19:25" ht="22.5" customHeight="1">
      <c r="S98" s="85">
        <v>73</v>
      </c>
      <c r="T98" s="341">
        <v>98</v>
      </c>
      <c r="U98" s="342"/>
      <c r="V98" s="342"/>
      <c r="W98" s="343"/>
      <c r="X98" s="87">
        <v>231</v>
      </c>
      <c r="Y98" s="87">
        <v>364</v>
      </c>
    </row>
    <row r="99" spans="19:25" ht="22.5" customHeight="1">
      <c r="S99" s="85">
        <v>74</v>
      </c>
      <c r="T99" s="341">
        <v>99</v>
      </c>
      <c r="U99" s="342"/>
      <c r="V99" s="342"/>
      <c r="W99" s="343"/>
      <c r="X99" s="87">
        <v>232</v>
      </c>
      <c r="Y99" s="87">
        <v>365</v>
      </c>
    </row>
    <row r="100" spans="19:25" ht="22.5" customHeight="1">
      <c r="S100" s="85">
        <v>75</v>
      </c>
      <c r="T100" s="341">
        <v>100</v>
      </c>
      <c r="U100" s="342"/>
      <c r="V100" s="342"/>
      <c r="W100" s="343"/>
      <c r="X100" s="87">
        <v>233</v>
      </c>
      <c r="Y100" s="87">
        <v>366</v>
      </c>
    </row>
    <row r="101" spans="19:25" ht="22.5" customHeight="1">
      <c r="S101" s="85">
        <v>76</v>
      </c>
      <c r="T101" s="341">
        <v>101</v>
      </c>
      <c r="U101" s="342"/>
      <c r="V101" s="342"/>
      <c r="W101" s="343"/>
      <c r="X101" s="87">
        <v>234</v>
      </c>
      <c r="Y101" s="87">
        <v>367</v>
      </c>
    </row>
    <row r="102" spans="19:25" ht="22.5" customHeight="1">
      <c r="S102" s="85">
        <v>77</v>
      </c>
      <c r="T102" s="341">
        <v>102</v>
      </c>
      <c r="U102" s="342"/>
      <c r="V102" s="342"/>
      <c r="W102" s="343"/>
      <c r="X102" s="87">
        <v>235</v>
      </c>
      <c r="Y102" s="87">
        <v>368</v>
      </c>
    </row>
    <row r="103" spans="19:25" ht="22.5" customHeight="1">
      <c r="S103" s="85">
        <v>78</v>
      </c>
      <c r="T103" s="341">
        <v>103</v>
      </c>
      <c r="U103" s="342"/>
      <c r="V103" s="342"/>
      <c r="W103" s="343"/>
      <c r="X103" s="87">
        <v>236</v>
      </c>
      <c r="Y103" s="87">
        <v>369</v>
      </c>
    </row>
    <row r="104" spans="19:25" ht="22.5" customHeight="1">
      <c r="S104" s="85">
        <v>79</v>
      </c>
      <c r="T104" s="341">
        <v>104</v>
      </c>
      <c r="U104" s="342"/>
      <c r="V104" s="342"/>
      <c r="W104" s="343"/>
      <c r="X104" s="87">
        <v>237</v>
      </c>
      <c r="Y104" s="87">
        <v>370</v>
      </c>
    </row>
    <row r="105" spans="19:25" ht="22.5" customHeight="1">
      <c r="S105" s="85">
        <v>80</v>
      </c>
      <c r="T105" s="341">
        <v>105</v>
      </c>
      <c r="U105" s="342"/>
      <c r="V105" s="342"/>
      <c r="W105" s="343"/>
      <c r="X105" s="87">
        <v>238</v>
      </c>
      <c r="Y105" s="87">
        <v>371</v>
      </c>
    </row>
    <row r="106" spans="19:25" ht="22.5" customHeight="1">
      <c r="S106" s="85">
        <v>81</v>
      </c>
      <c r="T106" s="341">
        <v>106</v>
      </c>
      <c r="U106" s="342"/>
      <c r="V106" s="342"/>
      <c r="W106" s="343"/>
      <c r="X106" s="87">
        <v>239</v>
      </c>
      <c r="Y106" s="87">
        <v>372</v>
      </c>
    </row>
    <row r="107" spans="19:25" ht="22.5" customHeight="1">
      <c r="S107" s="85">
        <v>82</v>
      </c>
      <c r="T107" s="341">
        <v>107</v>
      </c>
      <c r="U107" s="342"/>
      <c r="V107" s="342"/>
      <c r="W107" s="343"/>
      <c r="X107" s="87">
        <v>240</v>
      </c>
      <c r="Y107" s="87">
        <v>373</v>
      </c>
    </row>
    <row r="108" spans="19:25" ht="22.5" customHeight="1">
      <c r="S108" s="85">
        <v>83</v>
      </c>
      <c r="T108" s="341">
        <v>108</v>
      </c>
      <c r="U108" s="342"/>
      <c r="V108" s="342"/>
      <c r="W108" s="343"/>
      <c r="X108" s="87">
        <v>241</v>
      </c>
      <c r="Y108" s="87">
        <v>374</v>
      </c>
    </row>
    <row r="109" spans="19:25" ht="22.5" customHeight="1">
      <c r="S109" s="85">
        <v>84</v>
      </c>
      <c r="T109" s="341">
        <v>109</v>
      </c>
      <c r="U109" s="342"/>
      <c r="V109" s="342"/>
      <c r="W109" s="343"/>
      <c r="X109" s="87">
        <v>242</v>
      </c>
      <c r="Y109" s="87">
        <v>375</v>
      </c>
    </row>
    <row r="110" spans="19:25" ht="22.5" customHeight="1">
      <c r="S110" s="85">
        <v>85</v>
      </c>
      <c r="T110" s="341">
        <v>110</v>
      </c>
      <c r="U110" s="342"/>
      <c r="V110" s="342"/>
      <c r="W110" s="343"/>
      <c r="X110" s="87">
        <v>243</v>
      </c>
      <c r="Y110" s="87">
        <v>376</v>
      </c>
    </row>
    <row r="111" spans="19:25" ht="22.5" customHeight="1">
      <c r="S111" s="85">
        <v>86</v>
      </c>
      <c r="T111" s="341">
        <v>111</v>
      </c>
      <c r="U111" s="342"/>
      <c r="V111" s="342"/>
      <c r="W111" s="343"/>
      <c r="X111" s="87">
        <v>244</v>
      </c>
      <c r="Y111" s="87">
        <v>377</v>
      </c>
    </row>
    <row r="112" spans="19:25" ht="22.5" customHeight="1">
      <c r="S112" s="85">
        <v>87</v>
      </c>
      <c r="T112" s="341">
        <v>112</v>
      </c>
      <c r="U112" s="342"/>
      <c r="V112" s="342"/>
      <c r="W112" s="343"/>
      <c r="X112" s="87">
        <v>245</v>
      </c>
      <c r="Y112" s="87">
        <v>378</v>
      </c>
    </row>
    <row r="113" spans="19:25" ht="22.5" customHeight="1">
      <c r="S113" s="85">
        <v>88</v>
      </c>
      <c r="T113" s="341">
        <v>113</v>
      </c>
      <c r="U113" s="342"/>
      <c r="V113" s="342"/>
      <c r="W113" s="343"/>
      <c r="X113" s="87">
        <v>246</v>
      </c>
      <c r="Y113" s="87">
        <v>379</v>
      </c>
    </row>
    <row r="114" spans="19:25" ht="22.5" customHeight="1">
      <c r="S114" s="85">
        <v>89</v>
      </c>
      <c r="T114" s="341">
        <v>114</v>
      </c>
      <c r="U114" s="342"/>
      <c r="V114" s="342"/>
      <c r="W114" s="343"/>
      <c r="X114" s="87">
        <v>247</v>
      </c>
      <c r="Y114" s="87">
        <v>380</v>
      </c>
    </row>
    <row r="115" spans="19:25" ht="22.5" customHeight="1">
      <c r="S115" s="85">
        <v>90</v>
      </c>
      <c r="T115" s="341">
        <v>115</v>
      </c>
      <c r="U115" s="342"/>
      <c r="V115" s="342"/>
      <c r="W115" s="343"/>
      <c r="X115" s="87">
        <v>248</v>
      </c>
      <c r="Y115" s="87">
        <v>381</v>
      </c>
    </row>
    <row r="116" spans="19:25" ht="22.5" customHeight="1">
      <c r="S116" s="85">
        <v>91</v>
      </c>
      <c r="T116" s="341">
        <v>116</v>
      </c>
      <c r="U116" s="342"/>
      <c r="V116" s="342"/>
      <c r="W116" s="343"/>
      <c r="X116" s="87">
        <v>249</v>
      </c>
      <c r="Y116" s="87">
        <v>382</v>
      </c>
    </row>
    <row r="117" spans="19:25" ht="22.5" customHeight="1">
      <c r="S117" s="85">
        <v>92</v>
      </c>
      <c r="T117" s="341">
        <v>117</v>
      </c>
      <c r="U117" s="342"/>
      <c r="V117" s="342"/>
      <c r="W117" s="343"/>
      <c r="X117" s="87">
        <v>250</v>
      </c>
      <c r="Y117" s="87">
        <v>383</v>
      </c>
    </row>
    <row r="118" spans="19:25" ht="22.5" customHeight="1">
      <c r="S118" s="85">
        <v>93</v>
      </c>
      <c r="T118" s="341">
        <v>118</v>
      </c>
      <c r="U118" s="342"/>
      <c r="V118" s="342"/>
      <c r="W118" s="343"/>
      <c r="X118" s="87">
        <v>251</v>
      </c>
      <c r="Y118" s="87">
        <v>384</v>
      </c>
    </row>
    <row r="119" spans="19:25" ht="22.5" customHeight="1">
      <c r="S119" s="85">
        <v>94</v>
      </c>
      <c r="T119" s="341">
        <v>119</v>
      </c>
      <c r="U119" s="342"/>
      <c r="V119" s="342"/>
      <c r="W119" s="343"/>
      <c r="X119" s="87">
        <v>252</v>
      </c>
      <c r="Y119" s="87">
        <v>385</v>
      </c>
    </row>
    <row r="120" spans="19:25" ht="22.5" customHeight="1">
      <c r="S120" s="85">
        <v>95</v>
      </c>
      <c r="T120" s="341">
        <v>120</v>
      </c>
      <c r="U120" s="342"/>
      <c r="V120" s="342"/>
      <c r="W120" s="343"/>
      <c r="X120" s="87">
        <v>253</v>
      </c>
      <c r="Y120" s="87">
        <v>386</v>
      </c>
    </row>
    <row r="121" spans="19:25" ht="22.5" customHeight="1">
      <c r="S121" s="85">
        <v>96</v>
      </c>
      <c r="T121" s="341">
        <v>121</v>
      </c>
      <c r="U121" s="342"/>
      <c r="V121" s="342"/>
      <c r="W121" s="343"/>
      <c r="X121" s="87">
        <v>254</v>
      </c>
      <c r="Y121" s="87">
        <v>387</v>
      </c>
    </row>
    <row r="122" spans="19:25" ht="22.5" customHeight="1">
      <c r="S122" s="85">
        <v>97</v>
      </c>
      <c r="T122" s="341">
        <v>122</v>
      </c>
      <c r="U122" s="342"/>
      <c r="V122" s="342"/>
      <c r="W122" s="343"/>
      <c r="X122" s="87">
        <v>255</v>
      </c>
      <c r="Y122" s="87">
        <v>388</v>
      </c>
    </row>
    <row r="123" spans="19:25" ht="22.5" customHeight="1">
      <c r="S123" s="85">
        <v>98</v>
      </c>
      <c r="T123" s="341">
        <v>123</v>
      </c>
      <c r="U123" s="342"/>
      <c r="V123" s="342"/>
      <c r="W123" s="343"/>
      <c r="X123" s="87">
        <v>256</v>
      </c>
      <c r="Y123" s="87">
        <v>389</v>
      </c>
    </row>
    <row r="124" spans="19:25" ht="22.5" customHeight="1">
      <c r="S124" s="85">
        <v>99</v>
      </c>
      <c r="T124" s="341">
        <v>124</v>
      </c>
      <c r="U124" s="342"/>
      <c r="V124" s="342"/>
      <c r="W124" s="343"/>
      <c r="X124" s="87">
        <v>257</v>
      </c>
      <c r="Y124" s="87">
        <v>390</v>
      </c>
    </row>
    <row r="125" spans="19:25" ht="22.5" customHeight="1">
      <c r="S125" s="85">
        <v>100</v>
      </c>
      <c r="T125" s="341">
        <v>125</v>
      </c>
      <c r="U125" s="342"/>
      <c r="V125" s="342"/>
      <c r="W125" s="343"/>
      <c r="X125" s="87">
        <v>258</v>
      </c>
      <c r="Y125" s="87">
        <v>391</v>
      </c>
    </row>
    <row r="126" spans="19:25" ht="22.5" customHeight="1">
      <c r="S126" s="85">
        <v>101</v>
      </c>
      <c r="T126" s="341">
        <v>126</v>
      </c>
      <c r="U126" s="342"/>
      <c r="V126" s="342"/>
      <c r="W126" s="343"/>
      <c r="X126" s="87">
        <v>259</v>
      </c>
      <c r="Y126" s="87">
        <v>392</v>
      </c>
    </row>
    <row r="127" spans="19:25" ht="22.5" customHeight="1">
      <c r="S127" s="85">
        <v>102</v>
      </c>
      <c r="T127" s="341">
        <v>127</v>
      </c>
      <c r="U127" s="342"/>
      <c r="V127" s="342"/>
      <c r="W127" s="343"/>
      <c r="X127" s="87">
        <v>260</v>
      </c>
      <c r="Y127" s="87">
        <v>393</v>
      </c>
    </row>
    <row r="128" spans="19:25" ht="22.5" customHeight="1">
      <c r="S128" s="85">
        <v>103</v>
      </c>
      <c r="T128" s="341">
        <v>128</v>
      </c>
      <c r="U128" s="342"/>
      <c r="V128" s="342"/>
      <c r="W128" s="343"/>
      <c r="X128" s="87">
        <v>261</v>
      </c>
      <c r="Y128" s="87">
        <v>394</v>
      </c>
    </row>
    <row r="129" spans="19:25" ht="22.5" customHeight="1">
      <c r="S129" s="85">
        <v>104</v>
      </c>
      <c r="T129" s="341">
        <v>129</v>
      </c>
      <c r="U129" s="342"/>
      <c r="V129" s="342"/>
      <c r="W129" s="343"/>
      <c r="X129" s="87">
        <v>262</v>
      </c>
      <c r="Y129" s="87">
        <v>395</v>
      </c>
    </row>
    <row r="130" spans="19:25" ht="22.5" customHeight="1">
      <c r="S130" s="85">
        <v>105</v>
      </c>
      <c r="T130" s="341">
        <v>130</v>
      </c>
      <c r="U130" s="342"/>
      <c r="V130" s="342"/>
      <c r="W130" s="343"/>
      <c r="X130" s="87">
        <v>263</v>
      </c>
      <c r="Y130" s="87">
        <v>396</v>
      </c>
    </row>
    <row r="131" spans="19:25" ht="22.5" customHeight="1">
      <c r="S131" s="85">
        <v>106</v>
      </c>
      <c r="T131" s="341">
        <v>131</v>
      </c>
      <c r="U131" s="342"/>
      <c r="V131" s="342"/>
      <c r="W131" s="343"/>
      <c r="X131" s="87">
        <v>264</v>
      </c>
      <c r="Y131" s="87">
        <v>397</v>
      </c>
    </row>
    <row r="132" spans="19:25" ht="22.5" customHeight="1">
      <c r="S132" s="85">
        <v>107</v>
      </c>
      <c r="T132" s="341">
        <v>132</v>
      </c>
      <c r="U132" s="342"/>
      <c r="V132" s="342"/>
      <c r="W132" s="343"/>
      <c r="X132" s="87">
        <v>265</v>
      </c>
      <c r="Y132" s="87">
        <v>398</v>
      </c>
    </row>
    <row r="133" spans="19:25" ht="22.5" customHeight="1">
      <c r="S133" s="85">
        <v>108</v>
      </c>
      <c r="T133" s="341">
        <v>133</v>
      </c>
      <c r="U133" s="342"/>
      <c r="V133" s="342"/>
      <c r="W133" s="343"/>
      <c r="X133" s="87">
        <v>266</v>
      </c>
      <c r="Y133" s="87">
        <v>399</v>
      </c>
    </row>
    <row r="134" spans="19:25" ht="22.5" customHeight="1">
      <c r="S134" s="85">
        <v>109</v>
      </c>
      <c r="T134" s="341">
        <v>134</v>
      </c>
      <c r="U134" s="342"/>
      <c r="V134" s="342"/>
      <c r="W134" s="343"/>
      <c r="X134" s="87">
        <v>267</v>
      </c>
      <c r="Y134" s="87">
        <v>400</v>
      </c>
    </row>
    <row r="135" spans="19:25" ht="22.5" customHeight="1">
      <c r="S135" s="85">
        <v>110</v>
      </c>
      <c r="T135" s="341">
        <v>135</v>
      </c>
      <c r="U135" s="342"/>
      <c r="V135" s="342"/>
      <c r="W135" s="343"/>
      <c r="X135" s="87">
        <v>268</v>
      </c>
      <c r="Y135" s="87">
        <v>401</v>
      </c>
    </row>
    <row r="136" spans="19:25" ht="22.5" customHeight="1">
      <c r="S136" s="85">
        <v>111</v>
      </c>
      <c r="T136" s="341">
        <v>136</v>
      </c>
      <c r="U136" s="342"/>
      <c r="V136" s="342"/>
      <c r="W136" s="343"/>
      <c r="X136" s="87">
        <v>269</v>
      </c>
      <c r="Y136" s="87">
        <v>402</v>
      </c>
    </row>
    <row r="137" spans="19:25" ht="22.5" customHeight="1">
      <c r="S137" s="85">
        <v>112</v>
      </c>
      <c r="T137" s="341">
        <v>137</v>
      </c>
      <c r="U137" s="342"/>
      <c r="V137" s="342"/>
      <c r="W137" s="343"/>
      <c r="X137" s="87">
        <v>270</v>
      </c>
      <c r="Y137" s="87">
        <v>403</v>
      </c>
    </row>
    <row r="138" spans="19:25" ht="22.5" customHeight="1">
      <c r="S138" s="85">
        <v>113</v>
      </c>
      <c r="T138" s="341">
        <v>138</v>
      </c>
      <c r="U138" s="342"/>
      <c r="V138" s="342"/>
      <c r="W138" s="343"/>
      <c r="X138" s="87">
        <v>271</v>
      </c>
      <c r="Y138" s="87">
        <v>404</v>
      </c>
    </row>
    <row r="139" spans="19:25" ht="22.5" customHeight="1">
      <c r="S139" s="85">
        <v>114</v>
      </c>
      <c r="T139" s="341">
        <v>139</v>
      </c>
      <c r="U139" s="342"/>
      <c r="V139" s="342"/>
      <c r="W139" s="343"/>
      <c r="X139" s="87">
        <v>272</v>
      </c>
      <c r="Y139" s="87">
        <v>405</v>
      </c>
    </row>
    <row r="140" spans="19:25" ht="22.5" customHeight="1">
      <c r="S140" s="85">
        <v>115</v>
      </c>
      <c r="T140" s="341">
        <v>140</v>
      </c>
      <c r="U140" s="342"/>
      <c r="V140" s="342"/>
      <c r="W140" s="343"/>
      <c r="X140" s="87">
        <v>273</v>
      </c>
      <c r="Y140" s="87">
        <v>406</v>
      </c>
    </row>
    <row r="141" spans="19:25" ht="22.5" customHeight="1">
      <c r="S141" s="85">
        <v>116</v>
      </c>
      <c r="T141" s="341">
        <v>141</v>
      </c>
      <c r="U141" s="342"/>
      <c r="V141" s="342"/>
      <c r="W141" s="343"/>
      <c r="X141" s="87">
        <v>274</v>
      </c>
      <c r="Y141" s="87">
        <v>407</v>
      </c>
    </row>
    <row r="142" spans="19:25" ht="22.5" customHeight="1">
      <c r="S142" s="85">
        <v>117</v>
      </c>
      <c r="T142" s="341">
        <v>142</v>
      </c>
      <c r="U142" s="342"/>
      <c r="V142" s="342"/>
      <c r="W142" s="343"/>
      <c r="X142" s="87">
        <v>275</v>
      </c>
      <c r="Y142" s="87">
        <v>408</v>
      </c>
    </row>
    <row r="143" spans="19:25" ht="22.5" customHeight="1">
      <c r="S143" s="85">
        <v>118</v>
      </c>
      <c r="T143" s="341">
        <v>143</v>
      </c>
      <c r="U143" s="342"/>
      <c r="V143" s="342"/>
      <c r="W143" s="343"/>
      <c r="X143" s="87">
        <v>276</v>
      </c>
      <c r="Y143" s="87">
        <v>409</v>
      </c>
    </row>
    <row r="144" spans="19:25" ht="22.5" customHeight="1">
      <c r="S144" s="85">
        <v>119</v>
      </c>
      <c r="T144" s="341">
        <v>144</v>
      </c>
      <c r="U144" s="342"/>
      <c r="V144" s="342"/>
      <c r="W144" s="343"/>
      <c r="X144" s="87">
        <v>277</v>
      </c>
      <c r="Y144" s="87">
        <v>410</v>
      </c>
    </row>
    <row r="145" spans="19:25" ht="22.5" customHeight="1">
      <c r="S145" s="85">
        <v>120</v>
      </c>
      <c r="T145" s="341">
        <v>145</v>
      </c>
      <c r="U145" s="342"/>
      <c r="V145" s="342"/>
      <c r="W145" s="343"/>
      <c r="X145" s="87">
        <v>278</v>
      </c>
      <c r="Y145" s="87">
        <v>411</v>
      </c>
    </row>
    <row r="146" spans="19:25" ht="22.5" customHeight="1">
      <c r="S146" s="85">
        <v>121</v>
      </c>
      <c r="T146" s="341">
        <v>146</v>
      </c>
      <c r="U146" s="342"/>
      <c r="V146" s="342"/>
      <c r="W146" s="343"/>
      <c r="X146" s="87">
        <v>279</v>
      </c>
      <c r="Y146" s="87">
        <v>412</v>
      </c>
    </row>
    <row r="147" spans="19:25" ht="22.5" customHeight="1">
      <c r="S147" s="85">
        <v>122</v>
      </c>
      <c r="T147" s="341">
        <v>147</v>
      </c>
      <c r="U147" s="342"/>
      <c r="V147" s="342"/>
      <c r="W147" s="343"/>
      <c r="X147" s="87">
        <v>280</v>
      </c>
      <c r="Y147" s="87">
        <v>413</v>
      </c>
    </row>
    <row r="148" spans="19:25" ht="22.5" customHeight="1">
      <c r="S148" s="85">
        <v>123</v>
      </c>
      <c r="T148" s="341">
        <v>148</v>
      </c>
      <c r="U148" s="342"/>
      <c r="V148" s="342"/>
      <c r="W148" s="343"/>
      <c r="X148" s="87">
        <v>281</v>
      </c>
      <c r="Y148" s="87">
        <v>414</v>
      </c>
    </row>
    <row r="149" spans="19:25" ht="22.5" customHeight="1">
      <c r="S149" s="85">
        <v>124</v>
      </c>
      <c r="T149" s="341">
        <v>149</v>
      </c>
      <c r="U149" s="342"/>
      <c r="V149" s="342"/>
      <c r="W149" s="343"/>
      <c r="X149" s="87">
        <v>282</v>
      </c>
      <c r="Y149" s="87">
        <v>415</v>
      </c>
    </row>
    <row r="150" spans="19:25" ht="22.5" customHeight="1">
      <c r="S150" s="85">
        <v>125</v>
      </c>
      <c r="T150" s="341">
        <v>150</v>
      </c>
      <c r="U150" s="342"/>
      <c r="V150" s="342"/>
      <c r="W150" s="343"/>
      <c r="X150" s="87">
        <v>283</v>
      </c>
      <c r="Y150" s="87">
        <v>416</v>
      </c>
    </row>
    <row r="151" spans="19:25" ht="22.5" customHeight="1">
      <c r="S151" s="85">
        <v>126</v>
      </c>
      <c r="T151" s="341">
        <v>151</v>
      </c>
      <c r="U151" s="342"/>
      <c r="V151" s="342"/>
      <c r="W151" s="343"/>
      <c r="X151" s="87">
        <v>284</v>
      </c>
      <c r="Y151" s="87">
        <v>417</v>
      </c>
    </row>
    <row r="152" spans="19:25" ht="22.5" customHeight="1">
      <c r="S152" s="85">
        <v>127</v>
      </c>
      <c r="T152" s="341">
        <v>152</v>
      </c>
      <c r="U152" s="342"/>
      <c r="V152" s="342"/>
      <c r="W152" s="343"/>
      <c r="X152" s="87">
        <v>285</v>
      </c>
      <c r="Y152" s="87">
        <v>418</v>
      </c>
    </row>
    <row r="153" spans="19:25" ht="22.5" customHeight="1">
      <c r="S153" s="85">
        <v>128</v>
      </c>
      <c r="T153" s="341">
        <v>153</v>
      </c>
      <c r="U153" s="342"/>
      <c r="V153" s="342"/>
      <c r="W153" s="343"/>
      <c r="X153" s="87">
        <v>286</v>
      </c>
      <c r="Y153" s="87">
        <v>419</v>
      </c>
    </row>
    <row r="154" spans="19:25" ht="22.5" customHeight="1">
      <c r="S154" s="85">
        <v>129</v>
      </c>
      <c r="T154" s="341">
        <v>154</v>
      </c>
      <c r="U154" s="342"/>
      <c r="V154" s="342"/>
      <c r="W154" s="343"/>
      <c r="X154" s="87">
        <v>287</v>
      </c>
      <c r="Y154" s="87">
        <v>420</v>
      </c>
    </row>
    <row r="155" spans="19:25" ht="22.5" customHeight="1">
      <c r="S155" s="85">
        <v>130</v>
      </c>
      <c r="T155" s="341">
        <v>155</v>
      </c>
      <c r="U155" s="342"/>
      <c r="V155" s="342"/>
      <c r="W155" s="343"/>
      <c r="X155" s="87">
        <v>288</v>
      </c>
      <c r="Y155" s="87">
        <v>421</v>
      </c>
    </row>
    <row r="156" spans="19:25" ht="22.5" customHeight="1">
      <c r="S156" s="85">
        <v>131</v>
      </c>
      <c r="T156" s="341">
        <v>156</v>
      </c>
      <c r="U156" s="342"/>
      <c r="V156" s="342"/>
      <c r="W156" s="343"/>
      <c r="X156" s="87">
        <v>289</v>
      </c>
      <c r="Y156" s="87">
        <v>422</v>
      </c>
    </row>
    <row r="157" spans="19:25" ht="22.5" customHeight="1">
      <c r="S157" s="85">
        <v>132</v>
      </c>
      <c r="T157" s="341">
        <v>157</v>
      </c>
      <c r="U157" s="342"/>
      <c r="V157" s="342"/>
      <c r="W157" s="343"/>
      <c r="X157" s="87">
        <v>290</v>
      </c>
      <c r="Y157" s="87">
        <v>423</v>
      </c>
    </row>
    <row r="158" spans="19:25" ht="22.5" customHeight="1">
      <c r="S158" s="85">
        <v>133</v>
      </c>
      <c r="T158" s="341">
        <v>158</v>
      </c>
      <c r="U158" s="342"/>
      <c r="V158" s="342"/>
      <c r="W158" s="343"/>
      <c r="X158" s="87">
        <v>291</v>
      </c>
      <c r="Y158" s="87">
        <v>424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2108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2927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2928</v>
      </c>
      <c r="C8" s="398"/>
      <c r="D8" s="347"/>
      <c r="E8" s="348"/>
      <c r="F8" s="348"/>
      <c r="G8" s="348"/>
      <c r="H8" s="349"/>
      <c r="I8" s="387" t="s">
        <v>2929</v>
      </c>
      <c r="J8" s="388"/>
      <c r="K8" s="75"/>
      <c r="L8" s="74"/>
      <c r="M8" s="74"/>
      <c r="N8" s="76"/>
      <c r="O8" s="77"/>
    </row>
    <row r="9" spans="2:8" ht="22.5" customHeight="1">
      <c r="B9" s="397" t="s">
        <v>2930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2931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2948</v>
      </c>
      <c r="E13" s="380"/>
      <c r="F13" s="80" t="s">
        <v>2949</v>
      </c>
      <c r="G13" s="80" t="s">
        <v>2950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2951</v>
      </c>
      <c r="E14" s="380"/>
      <c r="F14" s="80" t="s">
        <v>2952</v>
      </c>
      <c r="G14" s="80" t="s">
        <v>2953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2954</v>
      </c>
      <c r="E16" s="380"/>
      <c r="F16" s="80" t="s">
        <v>2955</v>
      </c>
      <c r="G16" s="80" t="s">
        <v>2956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2957</v>
      </c>
      <c r="E17" s="380"/>
      <c r="F17" s="80" t="s">
        <v>2958</v>
      </c>
      <c r="G17" s="80" t="s">
        <v>2959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2960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2944</v>
      </c>
      <c r="C21" s="355"/>
      <c r="D21" s="347" t="s">
        <v>2961</v>
      </c>
      <c r="E21" s="348"/>
      <c r="F21" s="348"/>
      <c r="G21" s="349"/>
      <c r="H21" s="347" t="s">
        <v>2962</v>
      </c>
      <c r="I21" s="348"/>
      <c r="J21" s="348"/>
      <c r="K21" s="349"/>
      <c r="L21" s="347" t="s">
        <v>2963</v>
      </c>
      <c r="M21" s="348"/>
      <c r="N21" s="348"/>
      <c r="O21" s="348"/>
      <c r="P21" s="349"/>
    </row>
    <row r="22" spans="2:16" ht="22.5" customHeight="1">
      <c r="B22" s="356" t="s">
        <v>2945</v>
      </c>
      <c r="C22" s="357"/>
      <c r="D22" s="347" t="s">
        <v>2964</v>
      </c>
      <c r="E22" s="348"/>
      <c r="F22" s="348"/>
      <c r="G22" s="349"/>
      <c r="H22" s="347" t="s">
        <v>2965</v>
      </c>
      <c r="I22" s="348"/>
      <c r="J22" s="348"/>
      <c r="K22" s="349"/>
      <c r="L22" s="347" t="s">
        <v>2966</v>
      </c>
      <c r="M22" s="348"/>
      <c r="N22" s="348"/>
      <c r="O22" s="348"/>
      <c r="P22" s="349"/>
    </row>
    <row r="24" spans="2:7" ht="33.75" customHeight="1">
      <c r="B24" s="384" t="s">
        <v>2946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2947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2947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2947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A20</v>
      </c>
      <c r="D26" s="382"/>
      <c r="E26" s="382"/>
      <c r="F26" s="383"/>
      <c r="G26" s="86" t="str">
        <f aca="true" t="shared" si="1" ref="G26:G40">IF($B26="","",VLOOKUP($B26,$S$24:$Z$67,6))</f>
        <v>A153</v>
      </c>
      <c r="H26" s="86" t="str">
        <f aca="true" t="shared" si="2" ref="H26:H40">IF($B26="","",VLOOKUP($B26,$S$24:$Z$67,7))</f>
        <v>A286</v>
      </c>
      <c r="J26" s="81">
        <v>16</v>
      </c>
      <c r="K26" s="381" t="str">
        <f aca="true" t="shared" si="3" ref="K26:K40">IF(J26="","",VLOOKUP($J26,$S$24:$Z$67,2))</f>
        <v>A35</v>
      </c>
      <c r="L26" s="382"/>
      <c r="M26" s="382"/>
      <c r="N26" s="383"/>
      <c r="O26" s="86" t="str">
        <f aca="true" t="shared" si="4" ref="O26:O40">IF($J26="","",VLOOKUP($J26,$S$24:$Z$67,6))</f>
        <v>A168</v>
      </c>
      <c r="P26" s="381" t="str">
        <f aca="true" t="shared" si="5" ref="P26:P40">IF($J26="","",VLOOKUP($J26,$S$24:$Z$67,7))</f>
        <v>A301</v>
      </c>
      <c r="Q26" s="383" t="str">
        <f aca="true" t="shared" si="6" ref="Q26:Q40">IF($J26="","",VLOOKUP($J26,$S$24:$Z$67,6))</f>
        <v>A168</v>
      </c>
      <c r="S26" s="85">
        <v>1</v>
      </c>
      <c r="T26" s="379" t="s">
        <v>2967</v>
      </c>
      <c r="U26" s="402"/>
      <c r="V26" s="402"/>
      <c r="W26" s="380"/>
      <c r="X26" s="80" t="s">
        <v>2968</v>
      </c>
      <c r="Y26" s="80" t="s">
        <v>3101</v>
      </c>
    </row>
    <row r="27" spans="2:25" ht="22.5" customHeight="1">
      <c r="B27" s="81">
        <v>2</v>
      </c>
      <c r="C27" s="381" t="str">
        <f t="shared" si="0"/>
        <v>A21</v>
      </c>
      <c r="D27" s="382"/>
      <c r="E27" s="382"/>
      <c r="F27" s="383"/>
      <c r="G27" s="86" t="str">
        <f t="shared" si="1"/>
        <v>A154</v>
      </c>
      <c r="H27" s="86" t="str">
        <f t="shared" si="2"/>
        <v>A287</v>
      </c>
      <c r="J27" s="81">
        <v>17</v>
      </c>
      <c r="K27" s="381" t="str">
        <f t="shared" si="3"/>
        <v>A36</v>
      </c>
      <c r="L27" s="382"/>
      <c r="M27" s="382"/>
      <c r="N27" s="383"/>
      <c r="O27" s="86" t="str">
        <f t="shared" si="4"/>
        <v>A169</v>
      </c>
      <c r="P27" s="381" t="str">
        <f t="shared" si="5"/>
        <v>A302</v>
      </c>
      <c r="Q27" s="383" t="str">
        <f t="shared" si="6"/>
        <v>A169</v>
      </c>
      <c r="S27" s="85">
        <v>2</v>
      </c>
      <c r="T27" s="379" t="s">
        <v>2109</v>
      </c>
      <c r="U27" s="402"/>
      <c r="V27" s="402"/>
      <c r="W27" s="380"/>
      <c r="X27" s="80" t="s">
        <v>2969</v>
      </c>
      <c r="Y27" s="80" t="s">
        <v>3102</v>
      </c>
    </row>
    <row r="28" spans="2:25" ht="22.5" customHeight="1">
      <c r="B28" s="81">
        <v>3</v>
      </c>
      <c r="C28" s="381" t="str">
        <f t="shared" si="0"/>
        <v>A22</v>
      </c>
      <c r="D28" s="382"/>
      <c r="E28" s="382"/>
      <c r="F28" s="383"/>
      <c r="G28" s="86" t="str">
        <f t="shared" si="1"/>
        <v>A155</v>
      </c>
      <c r="H28" s="86" t="str">
        <f t="shared" si="2"/>
        <v>A288</v>
      </c>
      <c r="J28" s="81">
        <v>18</v>
      </c>
      <c r="K28" s="381" t="str">
        <f t="shared" si="3"/>
        <v>A37</v>
      </c>
      <c r="L28" s="382"/>
      <c r="M28" s="382"/>
      <c r="N28" s="383"/>
      <c r="O28" s="86" t="str">
        <f t="shared" si="4"/>
        <v>A170</v>
      </c>
      <c r="P28" s="381" t="str">
        <f t="shared" si="5"/>
        <v>A303</v>
      </c>
      <c r="Q28" s="383" t="str">
        <f t="shared" si="6"/>
        <v>A170</v>
      </c>
      <c r="S28" s="85">
        <v>3</v>
      </c>
      <c r="T28" s="379" t="s">
        <v>2110</v>
      </c>
      <c r="U28" s="402"/>
      <c r="V28" s="402"/>
      <c r="W28" s="380"/>
      <c r="X28" s="80" t="s">
        <v>2970</v>
      </c>
      <c r="Y28" s="80" t="s">
        <v>3103</v>
      </c>
    </row>
    <row r="29" spans="2:25" ht="22.5" customHeight="1">
      <c r="B29" s="81">
        <v>4</v>
      </c>
      <c r="C29" s="381" t="str">
        <f t="shared" si="0"/>
        <v>A23</v>
      </c>
      <c r="D29" s="382"/>
      <c r="E29" s="382"/>
      <c r="F29" s="383"/>
      <c r="G29" s="86" t="str">
        <f t="shared" si="1"/>
        <v>A156</v>
      </c>
      <c r="H29" s="86" t="str">
        <f t="shared" si="2"/>
        <v>A289</v>
      </c>
      <c r="J29" s="81">
        <v>19</v>
      </c>
      <c r="K29" s="381" t="str">
        <f t="shared" si="3"/>
        <v>A38</v>
      </c>
      <c r="L29" s="382"/>
      <c r="M29" s="382"/>
      <c r="N29" s="383"/>
      <c r="O29" s="86" t="str">
        <f t="shared" si="4"/>
        <v>A171</v>
      </c>
      <c r="P29" s="381" t="str">
        <f t="shared" si="5"/>
        <v>A304</v>
      </c>
      <c r="Q29" s="383" t="str">
        <f t="shared" si="6"/>
        <v>A171</v>
      </c>
      <c r="S29" s="85">
        <v>4</v>
      </c>
      <c r="T29" s="379" t="s">
        <v>2111</v>
      </c>
      <c r="U29" s="402"/>
      <c r="V29" s="402"/>
      <c r="W29" s="380"/>
      <c r="X29" s="80" t="s">
        <v>2971</v>
      </c>
      <c r="Y29" s="80" t="s">
        <v>3104</v>
      </c>
    </row>
    <row r="30" spans="2:25" ht="22.5" customHeight="1">
      <c r="B30" s="81">
        <v>5</v>
      </c>
      <c r="C30" s="381" t="str">
        <f t="shared" si="0"/>
        <v>A24</v>
      </c>
      <c r="D30" s="382"/>
      <c r="E30" s="382"/>
      <c r="F30" s="383"/>
      <c r="G30" s="86" t="str">
        <f t="shared" si="1"/>
        <v>A157</v>
      </c>
      <c r="H30" s="86" t="str">
        <f t="shared" si="2"/>
        <v>A290</v>
      </c>
      <c r="J30" s="81">
        <v>20</v>
      </c>
      <c r="K30" s="381" t="str">
        <f t="shared" si="3"/>
        <v>A39</v>
      </c>
      <c r="L30" s="382"/>
      <c r="M30" s="382"/>
      <c r="N30" s="383"/>
      <c r="O30" s="86" t="str">
        <f t="shared" si="4"/>
        <v>A172</v>
      </c>
      <c r="P30" s="381" t="str">
        <f t="shared" si="5"/>
        <v>A305</v>
      </c>
      <c r="Q30" s="383" t="str">
        <f t="shared" si="6"/>
        <v>A172</v>
      </c>
      <c r="S30" s="85">
        <v>5</v>
      </c>
      <c r="T30" s="379" t="s">
        <v>2112</v>
      </c>
      <c r="U30" s="402"/>
      <c r="V30" s="402"/>
      <c r="W30" s="380"/>
      <c r="X30" s="80" t="s">
        <v>2972</v>
      </c>
      <c r="Y30" s="80" t="s">
        <v>3105</v>
      </c>
    </row>
    <row r="31" spans="2:25" ht="22.5" customHeight="1">
      <c r="B31" s="81">
        <v>6</v>
      </c>
      <c r="C31" s="381" t="str">
        <f t="shared" si="0"/>
        <v>A25</v>
      </c>
      <c r="D31" s="382"/>
      <c r="E31" s="382"/>
      <c r="F31" s="383"/>
      <c r="G31" s="86" t="str">
        <f t="shared" si="1"/>
        <v>A158</v>
      </c>
      <c r="H31" s="86" t="str">
        <f t="shared" si="2"/>
        <v>A291</v>
      </c>
      <c r="J31" s="81">
        <v>21</v>
      </c>
      <c r="K31" s="381" t="str">
        <f t="shared" si="3"/>
        <v>A40</v>
      </c>
      <c r="L31" s="382"/>
      <c r="M31" s="382"/>
      <c r="N31" s="383"/>
      <c r="O31" s="86" t="str">
        <f t="shared" si="4"/>
        <v>A173</v>
      </c>
      <c r="P31" s="381" t="str">
        <f t="shared" si="5"/>
        <v>A306</v>
      </c>
      <c r="Q31" s="383" t="str">
        <f t="shared" si="6"/>
        <v>A173</v>
      </c>
      <c r="S31" s="85">
        <v>6</v>
      </c>
      <c r="T31" s="379" t="s">
        <v>2113</v>
      </c>
      <c r="U31" s="402"/>
      <c r="V31" s="402"/>
      <c r="W31" s="380"/>
      <c r="X31" s="80" t="s">
        <v>2973</v>
      </c>
      <c r="Y31" s="80" t="s">
        <v>3106</v>
      </c>
    </row>
    <row r="32" spans="2:25" ht="22.5" customHeight="1">
      <c r="B32" s="81">
        <v>7</v>
      </c>
      <c r="C32" s="381" t="str">
        <f t="shared" si="0"/>
        <v>A26</v>
      </c>
      <c r="D32" s="382"/>
      <c r="E32" s="382"/>
      <c r="F32" s="383"/>
      <c r="G32" s="86" t="str">
        <f t="shared" si="1"/>
        <v>A159</v>
      </c>
      <c r="H32" s="86" t="str">
        <f t="shared" si="2"/>
        <v>A292</v>
      </c>
      <c r="J32" s="81">
        <v>22</v>
      </c>
      <c r="K32" s="381" t="str">
        <f t="shared" si="3"/>
        <v>A41</v>
      </c>
      <c r="L32" s="382"/>
      <c r="M32" s="382"/>
      <c r="N32" s="383"/>
      <c r="O32" s="86" t="str">
        <f t="shared" si="4"/>
        <v>A174</v>
      </c>
      <c r="P32" s="381" t="str">
        <f t="shared" si="5"/>
        <v>A307</v>
      </c>
      <c r="Q32" s="383" t="str">
        <f t="shared" si="6"/>
        <v>A174</v>
      </c>
      <c r="S32" s="85">
        <v>7</v>
      </c>
      <c r="T32" s="379" t="s">
        <v>2114</v>
      </c>
      <c r="U32" s="402"/>
      <c r="V32" s="402"/>
      <c r="W32" s="380"/>
      <c r="X32" s="80" t="s">
        <v>2974</v>
      </c>
      <c r="Y32" s="80" t="s">
        <v>3107</v>
      </c>
    </row>
    <row r="33" spans="2:25" ht="22.5" customHeight="1">
      <c r="B33" s="81">
        <v>8</v>
      </c>
      <c r="C33" s="381" t="str">
        <f t="shared" si="0"/>
        <v>A27</v>
      </c>
      <c r="D33" s="382"/>
      <c r="E33" s="382"/>
      <c r="F33" s="383"/>
      <c r="G33" s="86" t="str">
        <f t="shared" si="1"/>
        <v>A160</v>
      </c>
      <c r="H33" s="86" t="str">
        <f t="shared" si="2"/>
        <v>A293</v>
      </c>
      <c r="J33" s="81">
        <v>23</v>
      </c>
      <c r="K33" s="381" t="str">
        <f t="shared" si="3"/>
        <v>A42</v>
      </c>
      <c r="L33" s="382"/>
      <c r="M33" s="382"/>
      <c r="N33" s="383"/>
      <c r="O33" s="86" t="str">
        <f t="shared" si="4"/>
        <v>A175</v>
      </c>
      <c r="P33" s="381" t="str">
        <f t="shared" si="5"/>
        <v>A308</v>
      </c>
      <c r="Q33" s="383" t="str">
        <f t="shared" si="6"/>
        <v>A175</v>
      </c>
      <c r="S33" s="85">
        <v>8</v>
      </c>
      <c r="T33" s="379" t="s">
        <v>2115</v>
      </c>
      <c r="U33" s="402"/>
      <c r="V33" s="402"/>
      <c r="W33" s="380"/>
      <c r="X33" s="80" t="s">
        <v>2975</v>
      </c>
      <c r="Y33" s="80" t="s">
        <v>3108</v>
      </c>
    </row>
    <row r="34" spans="2:25" ht="22.5" customHeight="1">
      <c r="B34" s="81">
        <v>9</v>
      </c>
      <c r="C34" s="381" t="str">
        <f t="shared" si="0"/>
        <v>A28</v>
      </c>
      <c r="D34" s="382"/>
      <c r="E34" s="382"/>
      <c r="F34" s="383"/>
      <c r="G34" s="86" t="str">
        <f t="shared" si="1"/>
        <v>A161</v>
      </c>
      <c r="H34" s="86" t="str">
        <f t="shared" si="2"/>
        <v>A294</v>
      </c>
      <c r="J34" s="81">
        <v>24</v>
      </c>
      <c r="K34" s="381" t="str">
        <f t="shared" si="3"/>
        <v>A43</v>
      </c>
      <c r="L34" s="382"/>
      <c r="M34" s="382"/>
      <c r="N34" s="383"/>
      <c r="O34" s="86" t="str">
        <f t="shared" si="4"/>
        <v>A176</v>
      </c>
      <c r="P34" s="381" t="str">
        <f t="shared" si="5"/>
        <v>A309</v>
      </c>
      <c r="Q34" s="383" t="str">
        <f t="shared" si="6"/>
        <v>A176</v>
      </c>
      <c r="S34" s="85">
        <v>9</v>
      </c>
      <c r="T34" s="379" t="s">
        <v>2116</v>
      </c>
      <c r="U34" s="402"/>
      <c r="V34" s="402"/>
      <c r="W34" s="380"/>
      <c r="X34" s="80" t="s">
        <v>2976</v>
      </c>
      <c r="Y34" s="80" t="s">
        <v>3109</v>
      </c>
    </row>
    <row r="35" spans="2:25" ht="22.5" customHeight="1">
      <c r="B35" s="81">
        <v>10</v>
      </c>
      <c r="C35" s="381" t="str">
        <f t="shared" si="0"/>
        <v>A29</v>
      </c>
      <c r="D35" s="382"/>
      <c r="E35" s="382"/>
      <c r="F35" s="383"/>
      <c r="G35" s="86" t="str">
        <f t="shared" si="1"/>
        <v>A162</v>
      </c>
      <c r="H35" s="86" t="str">
        <f t="shared" si="2"/>
        <v>A295</v>
      </c>
      <c r="J35" s="81">
        <v>25</v>
      </c>
      <c r="K35" s="381" t="str">
        <f t="shared" si="3"/>
        <v>A44</v>
      </c>
      <c r="L35" s="382"/>
      <c r="M35" s="382"/>
      <c r="N35" s="383"/>
      <c r="O35" s="86" t="str">
        <f t="shared" si="4"/>
        <v>A177</v>
      </c>
      <c r="P35" s="381" t="str">
        <f t="shared" si="5"/>
        <v>A310</v>
      </c>
      <c r="Q35" s="383" t="str">
        <f t="shared" si="6"/>
        <v>A177</v>
      </c>
      <c r="S35" s="85">
        <v>10</v>
      </c>
      <c r="T35" s="379" t="s">
        <v>2117</v>
      </c>
      <c r="U35" s="402"/>
      <c r="V35" s="402"/>
      <c r="W35" s="380"/>
      <c r="X35" s="80" t="s">
        <v>2977</v>
      </c>
      <c r="Y35" s="80" t="s">
        <v>3110</v>
      </c>
    </row>
    <row r="36" spans="2:25" ht="22.5" customHeight="1">
      <c r="B36" s="81">
        <v>11</v>
      </c>
      <c r="C36" s="381" t="str">
        <f t="shared" si="0"/>
        <v>A30</v>
      </c>
      <c r="D36" s="382"/>
      <c r="E36" s="382"/>
      <c r="F36" s="383"/>
      <c r="G36" s="86" t="str">
        <f t="shared" si="1"/>
        <v>A163</v>
      </c>
      <c r="H36" s="86" t="str">
        <f t="shared" si="2"/>
        <v>A296</v>
      </c>
      <c r="J36" s="81">
        <v>26</v>
      </c>
      <c r="K36" s="381" t="str">
        <f t="shared" si="3"/>
        <v>A45</v>
      </c>
      <c r="L36" s="382"/>
      <c r="M36" s="382"/>
      <c r="N36" s="383"/>
      <c r="O36" s="86" t="str">
        <f t="shared" si="4"/>
        <v>A178</v>
      </c>
      <c r="P36" s="381" t="str">
        <f t="shared" si="5"/>
        <v>A311</v>
      </c>
      <c r="Q36" s="383" t="str">
        <f t="shared" si="6"/>
        <v>A178</v>
      </c>
      <c r="S36" s="85">
        <v>11</v>
      </c>
      <c r="T36" s="379" t="s">
        <v>2118</v>
      </c>
      <c r="U36" s="402"/>
      <c r="V36" s="402"/>
      <c r="W36" s="380"/>
      <c r="X36" s="80" t="s">
        <v>2978</v>
      </c>
      <c r="Y36" s="80" t="s">
        <v>3111</v>
      </c>
    </row>
    <row r="37" spans="2:25" ht="22.5" customHeight="1">
      <c r="B37" s="81">
        <v>12</v>
      </c>
      <c r="C37" s="381" t="str">
        <f t="shared" si="0"/>
        <v>A31</v>
      </c>
      <c r="D37" s="382"/>
      <c r="E37" s="382"/>
      <c r="F37" s="383"/>
      <c r="G37" s="86" t="str">
        <f t="shared" si="1"/>
        <v>A164</v>
      </c>
      <c r="H37" s="86" t="str">
        <f t="shared" si="2"/>
        <v>A297</v>
      </c>
      <c r="J37" s="81">
        <v>27</v>
      </c>
      <c r="K37" s="381" t="str">
        <f t="shared" si="3"/>
        <v>A46</v>
      </c>
      <c r="L37" s="382"/>
      <c r="M37" s="382"/>
      <c r="N37" s="383"/>
      <c r="O37" s="86" t="str">
        <f t="shared" si="4"/>
        <v>A179</v>
      </c>
      <c r="P37" s="381" t="str">
        <f t="shared" si="5"/>
        <v>A312</v>
      </c>
      <c r="Q37" s="383" t="str">
        <f t="shared" si="6"/>
        <v>A179</v>
      </c>
      <c r="S37" s="85">
        <v>12</v>
      </c>
      <c r="T37" s="379" t="s">
        <v>2119</v>
      </c>
      <c r="U37" s="402"/>
      <c r="V37" s="402"/>
      <c r="W37" s="380"/>
      <c r="X37" s="80" t="s">
        <v>2979</v>
      </c>
      <c r="Y37" s="80" t="s">
        <v>3112</v>
      </c>
    </row>
    <row r="38" spans="2:25" ht="22.5" customHeight="1">
      <c r="B38" s="81">
        <v>13</v>
      </c>
      <c r="C38" s="381" t="str">
        <f t="shared" si="0"/>
        <v>A32</v>
      </c>
      <c r="D38" s="382"/>
      <c r="E38" s="382"/>
      <c r="F38" s="383"/>
      <c r="G38" s="86" t="str">
        <f t="shared" si="1"/>
        <v>A165</v>
      </c>
      <c r="H38" s="86" t="str">
        <f t="shared" si="2"/>
        <v>A298</v>
      </c>
      <c r="J38" s="81">
        <v>28</v>
      </c>
      <c r="K38" s="381" t="str">
        <f t="shared" si="3"/>
        <v>A47</v>
      </c>
      <c r="L38" s="382"/>
      <c r="M38" s="382"/>
      <c r="N38" s="383"/>
      <c r="O38" s="86" t="str">
        <f t="shared" si="4"/>
        <v>A180</v>
      </c>
      <c r="P38" s="381" t="str">
        <f t="shared" si="5"/>
        <v>A313</v>
      </c>
      <c r="Q38" s="383" t="str">
        <f t="shared" si="6"/>
        <v>A180</v>
      </c>
      <c r="S38" s="85">
        <v>13</v>
      </c>
      <c r="T38" s="379" t="s">
        <v>2120</v>
      </c>
      <c r="U38" s="402"/>
      <c r="V38" s="402"/>
      <c r="W38" s="380"/>
      <c r="X38" s="80" t="s">
        <v>2980</v>
      </c>
      <c r="Y38" s="80" t="s">
        <v>3113</v>
      </c>
    </row>
    <row r="39" spans="2:25" ht="22.5" customHeight="1">
      <c r="B39" s="81">
        <v>14</v>
      </c>
      <c r="C39" s="381" t="str">
        <f t="shared" si="0"/>
        <v>A33</v>
      </c>
      <c r="D39" s="382"/>
      <c r="E39" s="382"/>
      <c r="F39" s="383"/>
      <c r="G39" s="86" t="str">
        <f t="shared" si="1"/>
        <v>A166</v>
      </c>
      <c r="H39" s="86" t="str">
        <f t="shared" si="2"/>
        <v>A299</v>
      </c>
      <c r="J39" s="81">
        <v>29</v>
      </c>
      <c r="K39" s="381" t="str">
        <f t="shared" si="3"/>
        <v>A48</v>
      </c>
      <c r="L39" s="382"/>
      <c r="M39" s="382"/>
      <c r="N39" s="383"/>
      <c r="O39" s="86" t="str">
        <f t="shared" si="4"/>
        <v>A181</v>
      </c>
      <c r="P39" s="381" t="str">
        <f t="shared" si="5"/>
        <v>A314</v>
      </c>
      <c r="Q39" s="383" t="str">
        <f t="shared" si="6"/>
        <v>A181</v>
      </c>
      <c r="S39" s="85">
        <v>14</v>
      </c>
      <c r="T39" s="379" t="s">
        <v>2121</v>
      </c>
      <c r="U39" s="402"/>
      <c r="V39" s="402"/>
      <c r="W39" s="380"/>
      <c r="X39" s="80" t="s">
        <v>2981</v>
      </c>
      <c r="Y39" s="80" t="s">
        <v>3114</v>
      </c>
    </row>
    <row r="40" spans="2:25" ht="22.5" customHeight="1">
      <c r="B40" s="81">
        <v>15</v>
      </c>
      <c r="C40" s="381" t="str">
        <f t="shared" si="0"/>
        <v>A34</v>
      </c>
      <c r="D40" s="382"/>
      <c r="E40" s="382"/>
      <c r="F40" s="383"/>
      <c r="G40" s="86" t="str">
        <f t="shared" si="1"/>
        <v>A167</v>
      </c>
      <c r="H40" s="86" t="str">
        <f t="shared" si="2"/>
        <v>A300</v>
      </c>
      <c r="J40" s="81">
        <v>30</v>
      </c>
      <c r="K40" s="381" t="str">
        <f t="shared" si="3"/>
        <v>A49</v>
      </c>
      <c r="L40" s="382"/>
      <c r="M40" s="382"/>
      <c r="N40" s="383"/>
      <c r="O40" s="86" t="str">
        <f t="shared" si="4"/>
        <v>A182</v>
      </c>
      <c r="P40" s="381" t="str">
        <f t="shared" si="5"/>
        <v>A315</v>
      </c>
      <c r="Q40" s="383" t="str">
        <f t="shared" si="6"/>
        <v>A182</v>
      </c>
      <c r="S40" s="85">
        <v>15</v>
      </c>
      <c r="T40" s="379" t="s">
        <v>2122</v>
      </c>
      <c r="U40" s="402"/>
      <c r="V40" s="402"/>
      <c r="W40" s="380"/>
      <c r="X40" s="80" t="s">
        <v>2982</v>
      </c>
      <c r="Y40" s="80" t="s">
        <v>3115</v>
      </c>
    </row>
    <row r="41" spans="19:25" ht="22.5" customHeight="1">
      <c r="S41" s="85">
        <v>16</v>
      </c>
      <c r="T41" s="379" t="s">
        <v>2123</v>
      </c>
      <c r="U41" s="402"/>
      <c r="V41" s="402"/>
      <c r="W41" s="380"/>
      <c r="X41" s="80" t="s">
        <v>2983</v>
      </c>
      <c r="Y41" s="80" t="s">
        <v>5761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2124</v>
      </c>
      <c r="U42" s="402"/>
      <c r="V42" s="402"/>
      <c r="W42" s="380"/>
      <c r="X42" s="80" t="s">
        <v>2984</v>
      </c>
      <c r="Y42" s="80" t="s">
        <v>5762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2125</v>
      </c>
      <c r="U43" s="402"/>
      <c r="V43" s="402"/>
      <c r="W43" s="380"/>
      <c r="X43" s="80" t="s">
        <v>2985</v>
      </c>
      <c r="Y43" s="80" t="s">
        <v>5763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2126</v>
      </c>
      <c r="U44" s="402"/>
      <c r="V44" s="402"/>
      <c r="W44" s="380"/>
      <c r="X44" s="80" t="s">
        <v>2986</v>
      </c>
      <c r="Y44" s="80" t="s">
        <v>5764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2127</v>
      </c>
      <c r="U45" s="402"/>
      <c r="V45" s="402"/>
      <c r="W45" s="380"/>
      <c r="X45" s="80" t="s">
        <v>2987</v>
      </c>
      <c r="Y45" s="80" t="s">
        <v>5765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2128</v>
      </c>
      <c r="U46" s="402"/>
      <c r="V46" s="402"/>
      <c r="W46" s="380"/>
      <c r="X46" s="80" t="s">
        <v>2988</v>
      </c>
      <c r="Y46" s="80" t="s">
        <v>5766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2129</v>
      </c>
      <c r="U47" s="402"/>
      <c r="V47" s="402"/>
      <c r="W47" s="380"/>
      <c r="X47" s="80" t="s">
        <v>2989</v>
      </c>
      <c r="Y47" s="80" t="s">
        <v>5767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2130</v>
      </c>
      <c r="U48" s="402"/>
      <c r="V48" s="402"/>
      <c r="W48" s="380"/>
      <c r="X48" s="80" t="s">
        <v>2990</v>
      </c>
      <c r="Y48" s="80" t="s">
        <v>5768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2131</v>
      </c>
      <c r="U49" s="402"/>
      <c r="V49" s="402"/>
      <c r="W49" s="380"/>
      <c r="X49" s="80" t="s">
        <v>2991</v>
      </c>
      <c r="Y49" s="80" t="s">
        <v>5769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2132</v>
      </c>
      <c r="U50" s="402"/>
      <c r="V50" s="402"/>
      <c r="W50" s="380"/>
      <c r="X50" s="80" t="s">
        <v>2992</v>
      </c>
      <c r="Y50" s="80" t="s">
        <v>5770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2133</v>
      </c>
      <c r="U51" s="402"/>
      <c r="V51" s="402"/>
      <c r="W51" s="380"/>
      <c r="X51" s="80" t="s">
        <v>2993</v>
      </c>
      <c r="Y51" s="80" t="s">
        <v>5771</v>
      </c>
    </row>
    <row r="52" spans="19:25" ht="22.5" customHeight="1">
      <c r="S52" s="85">
        <v>27</v>
      </c>
      <c r="T52" s="379" t="s">
        <v>2134</v>
      </c>
      <c r="U52" s="402"/>
      <c r="V52" s="402"/>
      <c r="W52" s="380"/>
      <c r="X52" s="80" t="s">
        <v>2994</v>
      </c>
      <c r="Y52" s="80" t="s">
        <v>5772</v>
      </c>
    </row>
    <row r="53" spans="19:25" ht="22.5" customHeight="1">
      <c r="S53" s="85">
        <v>28</v>
      </c>
      <c r="T53" s="379" t="s">
        <v>2135</v>
      </c>
      <c r="U53" s="402"/>
      <c r="V53" s="402"/>
      <c r="W53" s="380"/>
      <c r="X53" s="80" t="s">
        <v>2995</v>
      </c>
      <c r="Y53" s="80" t="s">
        <v>5773</v>
      </c>
    </row>
    <row r="54" spans="19:25" ht="22.5" customHeight="1">
      <c r="S54" s="85">
        <v>29</v>
      </c>
      <c r="T54" s="379" t="s">
        <v>2136</v>
      </c>
      <c r="U54" s="402"/>
      <c r="V54" s="402"/>
      <c r="W54" s="380"/>
      <c r="X54" s="80" t="s">
        <v>2996</v>
      </c>
      <c r="Y54" s="80" t="s">
        <v>5774</v>
      </c>
    </row>
    <row r="55" spans="19:25" ht="22.5" customHeight="1">
      <c r="S55" s="85">
        <v>30</v>
      </c>
      <c r="T55" s="379" t="s">
        <v>2137</v>
      </c>
      <c r="U55" s="402"/>
      <c r="V55" s="402"/>
      <c r="W55" s="380"/>
      <c r="X55" s="80" t="s">
        <v>2997</v>
      </c>
      <c r="Y55" s="80" t="s">
        <v>5775</v>
      </c>
    </row>
    <row r="56" spans="4:25" ht="22.5" customHeight="1">
      <c r="D56" s="11"/>
      <c r="E56" s="11"/>
      <c r="F56" s="11"/>
      <c r="S56" s="85">
        <v>31</v>
      </c>
      <c r="T56" s="379" t="s">
        <v>2138</v>
      </c>
      <c r="U56" s="402"/>
      <c r="V56" s="402"/>
      <c r="W56" s="380"/>
      <c r="X56" s="80" t="s">
        <v>2998</v>
      </c>
      <c r="Y56" s="80" t="s">
        <v>5776</v>
      </c>
    </row>
    <row r="57" spans="4:25" ht="22.5" customHeight="1">
      <c r="D57" s="11"/>
      <c r="E57" s="11"/>
      <c r="F57" s="11"/>
      <c r="S57" s="85">
        <v>32</v>
      </c>
      <c r="T57" s="379" t="s">
        <v>2139</v>
      </c>
      <c r="U57" s="402"/>
      <c r="V57" s="402"/>
      <c r="W57" s="380"/>
      <c r="X57" s="80" t="s">
        <v>2999</v>
      </c>
      <c r="Y57" s="80" t="s">
        <v>5777</v>
      </c>
    </row>
    <row r="58" spans="19:25" ht="22.5" customHeight="1">
      <c r="S58" s="85">
        <v>33</v>
      </c>
      <c r="T58" s="379" t="s">
        <v>2140</v>
      </c>
      <c r="U58" s="402"/>
      <c r="V58" s="402"/>
      <c r="W58" s="380"/>
      <c r="X58" s="80" t="s">
        <v>3000</v>
      </c>
      <c r="Y58" s="80" t="s">
        <v>5778</v>
      </c>
    </row>
    <row r="59" spans="19:25" ht="22.5" customHeight="1">
      <c r="S59" s="85">
        <v>34</v>
      </c>
      <c r="T59" s="379" t="s">
        <v>2141</v>
      </c>
      <c r="U59" s="402"/>
      <c r="V59" s="402"/>
      <c r="W59" s="380"/>
      <c r="X59" s="80" t="s">
        <v>3001</v>
      </c>
      <c r="Y59" s="80" t="s">
        <v>5779</v>
      </c>
    </row>
    <row r="60" spans="19:25" ht="22.5" customHeight="1">
      <c r="S60" s="85">
        <v>35</v>
      </c>
      <c r="T60" s="379" t="s">
        <v>2142</v>
      </c>
      <c r="U60" s="402"/>
      <c r="V60" s="402"/>
      <c r="W60" s="380"/>
      <c r="X60" s="80" t="s">
        <v>3002</v>
      </c>
      <c r="Y60" s="80" t="s">
        <v>5780</v>
      </c>
    </row>
    <row r="61" spans="19:25" ht="22.5" customHeight="1">
      <c r="S61" s="85">
        <v>36</v>
      </c>
      <c r="T61" s="379" t="s">
        <v>2143</v>
      </c>
      <c r="U61" s="402"/>
      <c r="V61" s="402"/>
      <c r="W61" s="380"/>
      <c r="X61" s="80" t="s">
        <v>3003</v>
      </c>
      <c r="Y61" s="80" t="s">
        <v>5781</v>
      </c>
    </row>
    <row r="62" spans="19:25" ht="22.5" customHeight="1">
      <c r="S62" s="85">
        <v>37</v>
      </c>
      <c r="T62" s="379" t="s">
        <v>2144</v>
      </c>
      <c r="U62" s="402"/>
      <c r="V62" s="402"/>
      <c r="W62" s="380"/>
      <c r="X62" s="80" t="s">
        <v>3004</v>
      </c>
      <c r="Y62" s="80" t="s">
        <v>5782</v>
      </c>
    </row>
    <row r="63" spans="19:25" ht="22.5" customHeight="1">
      <c r="S63" s="85">
        <v>38</v>
      </c>
      <c r="T63" s="379" t="s">
        <v>2145</v>
      </c>
      <c r="U63" s="402"/>
      <c r="V63" s="402"/>
      <c r="W63" s="380"/>
      <c r="X63" s="80" t="s">
        <v>3005</v>
      </c>
      <c r="Y63" s="80" t="s">
        <v>5783</v>
      </c>
    </row>
    <row r="64" spans="19:25" ht="22.5" customHeight="1">
      <c r="S64" s="85">
        <v>39</v>
      </c>
      <c r="T64" s="379" t="s">
        <v>2146</v>
      </c>
      <c r="U64" s="402"/>
      <c r="V64" s="402"/>
      <c r="W64" s="380"/>
      <c r="X64" s="80" t="s">
        <v>3006</v>
      </c>
      <c r="Y64" s="80" t="s">
        <v>5784</v>
      </c>
    </row>
    <row r="65" spans="19:25" ht="22.5" customHeight="1">
      <c r="S65" s="85">
        <v>40</v>
      </c>
      <c r="T65" s="379" t="s">
        <v>2147</v>
      </c>
      <c r="U65" s="402"/>
      <c r="V65" s="402"/>
      <c r="W65" s="380"/>
      <c r="X65" s="80" t="s">
        <v>3007</v>
      </c>
      <c r="Y65" s="80" t="s">
        <v>5785</v>
      </c>
    </row>
    <row r="66" spans="19:25" ht="22.5" customHeight="1">
      <c r="S66" s="85">
        <v>41</v>
      </c>
      <c r="T66" s="379" t="s">
        <v>2148</v>
      </c>
      <c r="U66" s="402"/>
      <c r="V66" s="402"/>
      <c r="W66" s="380"/>
      <c r="X66" s="80" t="s">
        <v>3008</v>
      </c>
      <c r="Y66" s="80" t="s">
        <v>5786</v>
      </c>
    </row>
    <row r="67" spans="19:25" ht="22.5" customHeight="1">
      <c r="S67" s="85">
        <v>42</v>
      </c>
      <c r="T67" s="379" t="s">
        <v>2149</v>
      </c>
      <c r="U67" s="402"/>
      <c r="V67" s="402"/>
      <c r="W67" s="380"/>
      <c r="X67" s="80" t="s">
        <v>3009</v>
      </c>
      <c r="Y67" s="80" t="s">
        <v>5787</v>
      </c>
    </row>
    <row r="68" spans="19:25" ht="22.5" customHeight="1">
      <c r="S68" s="85">
        <v>43</v>
      </c>
      <c r="T68" s="379" t="s">
        <v>2150</v>
      </c>
      <c r="U68" s="402"/>
      <c r="V68" s="402"/>
      <c r="W68" s="380"/>
      <c r="X68" s="80" t="s">
        <v>3010</v>
      </c>
      <c r="Y68" s="80" t="s">
        <v>5788</v>
      </c>
    </row>
    <row r="69" spans="19:25" ht="22.5" customHeight="1">
      <c r="S69" s="85">
        <v>44</v>
      </c>
      <c r="T69" s="379" t="s">
        <v>2151</v>
      </c>
      <c r="U69" s="402"/>
      <c r="V69" s="402"/>
      <c r="W69" s="380"/>
      <c r="X69" s="80" t="s">
        <v>3011</v>
      </c>
      <c r="Y69" s="80" t="s">
        <v>5789</v>
      </c>
    </row>
    <row r="70" spans="19:25" ht="22.5" customHeight="1">
      <c r="S70" s="85">
        <v>45</v>
      </c>
      <c r="T70" s="379" t="s">
        <v>2152</v>
      </c>
      <c r="U70" s="402"/>
      <c r="V70" s="402"/>
      <c r="W70" s="380"/>
      <c r="X70" s="80" t="s">
        <v>3012</v>
      </c>
      <c r="Y70" s="80" t="s">
        <v>5790</v>
      </c>
    </row>
    <row r="71" spans="19:25" ht="22.5" customHeight="1">
      <c r="S71" s="85">
        <v>46</v>
      </c>
      <c r="T71" s="379" t="s">
        <v>2153</v>
      </c>
      <c r="U71" s="402"/>
      <c r="V71" s="402"/>
      <c r="W71" s="380"/>
      <c r="X71" s="80" t="s">
        <v>3013</v>
      </c>
      <c r="Y71" s="80" t="s">
        <v>5791</v>
      </c>
    </row>
    <row r="72" spans="19:25" ht="22.5" customHeight="1">
      <c r="S72" s="85">
        <v>47</v>
      </c>
      <c r="T72" s="379" t="s">
        <v>2154</v>
      </c>
      <c r="U72" s="402"/>
      <c r="V72" s="402"/>
      <c r="W72" s="380"/>
      <c r="X72" s="80" t="s">
        <v>3014</v>
      </c>
      <c r="Y72" s="80" t="s">
        <v>5792</v>
      </c>
    </row>
    <row r="73" spans="19:25" ht="22.5" customHeight="1">
      <c r="S73" s="85">
        <v>48</v>
      </c>
      <c r="T73" s="379" t="s">
        <v>2155</v>
      </c>
      <c r="U73" s="402"/>
      <c r="V73" s="402"/>
      <c r="W73" s="380"/>
      <c r="X73" s="80" t="s">
        <v>3015</v>
      </c>
      <c r="Y73" s="80" t="s">
        <v>5793</v>
      </c>
    </row>
    <row r="74" spans="19:25" ht="22.5" customHeight="1">
      <c r="S74" s="85">
        <v>49</v>
      </c>
      <c r="T74" s="379" t="s">
        <v>2156</v>
      </c>
      <c r="U74" s="402"/>
      <c r="V74" s="402"/>
      <c r="W74" s="380"/>
      <c r="X74" s="80" t="s">
        <v>3016</v>
      </c>
      <c r="Y74" s="80" t="s">
        <v>5794</v>
      </c>
    </row>
    <row r="75" spans="19:25" ht="22.5" customHeight="1">
      <c r="S75" s="85">
        <v>50</v>
      </c>
      <c r="T75" s="379" t="s">
        <v>2157</v>
      </c>
      <c r="U75" s="402"/>
      <c r="V75" s="402"/>
      <c r="W75" s="380"/>
      <c r="X75" s="80" t="s">
        <v>3017</v>
      </c>
      <c r="Y75" s="80" t="s">
        <v>5795</v>
      </c>
    </row>
    <row r="76" spans="19:25" ht="22.5" customHeight="1">
      <c r="S76" s="85">
        <v>51</v>
      </c>
      <c r="T76" s="379" t="s">
        <v>2158</v>
      </c>
      <c r="U76" s="402"/>
      <c r="V76" s="402"/>
      <c r="W76" s="380"/>
      <c r="X76" s="80" t="s">
        <v>3018</v>
      </c>
      <c r="Y76" s="80" t="s">
        <v>5796</v>
      </c>
    </row>
    <row r="77" spans="19:25" ht="22.5" customHeight="1">
      <c r="S77" s="85">
        <v>52</v>
      </c>
      <c r="T77" s="379" t="s">
        <v>2159</v>
      </c>
      <c r="U77" s="402"/>
      <c r="V77" s="402"/>
      <c r="W77" s="380"/>
      <c r="X77" s="80" t="s">
        <v>3019</v>
      </c>
      <c r="Y77" s="80" t="s">
        <v>5797</v>
      </c>
    </row>
    <row r="78" spans="19:25" ht="22.5" customHeight="1">
      <c r="S78" s="85">
        <v>53</v>
      </c>
      <c r="T78" s="379" t="s">
        <v>2160</v>
      </c>
      <c r="U78" s="402"/>
      <c r="V78" s="402"/>
      <c r="W78" s="380"/>
      <c r="X78" s="80" t="s">
        <v>3020</v>
      </c>
      <c r="Y78" s="80" t="s">
        <v>5798</v>
      </c>
    </row>
    <row r="79" spans="19:25" ht="22.5" customHeight="1">
      <c r="S79" s="85">
        <v>54</v>
      </c>
      <c r="T79" s="379" t="s">
        <v>2161</v>
      </c>
      <c r="U79" s="402"/>
      <c r="V79" s="402"/>
      <c r="W79" s="380"/>
      <c r="X79" s="80" t="s">
        <v>3021</v>
      </c>
      <c r="Y79" s="80" t="s">
        <v>5799</v>
      </c>
    </row>
    <row r="80" spans="19:25" ht="22.5" customHeight="1">
      <c r="S80" s="85">
        <v>55</v>
      </c>
      <c r="T80" s="379" t="s">
        <v>2162</v>
      </c>
      <c r="U80" s="402"/>
      <c r="V80" s="402"/>
      <c r="W80" s="380"/>
      <c r="X80" s="80" t="s">
        <v>3022</v>
      </c>
      <c r="Y80" s="80" t="s">
        <v>5800</v>
      </c>
    </row>
    <row r="81" spans="19:25" ht="22.5" customHeight="1">
      <c r="S81" s="85">
        <v>56</v>
      </c>
      <c r="T81" s="379" t="s">
        <v>2163</v>
      </c>
      <c r="U81" s="402"/>
      <c r="V81" s="402"/>
      <c r="W81" s="380"/>
      <c r="X81" s="80" t="s">
        <v>3023</v>
      </c>
      <c r="Y81" s="80" t="s">
        <v>5801</v>
      </c>
    </row>
    <row r="82" spans="19:25" ht="22.5" customHeight="1">
      <c r="S82" s="85">
        <v>57</v>
      </c>
      <c r="T82" s="379" t="s">
        <v>2164</v>
      </c>
      <c r="U82" s="402"/>
      <c r="V82" s="402"/>
      <c r="W82" s="380"/>
      <c r="X82" s="80" t="s">
        <v>3024</v>
      </c>
      <c r="Y82" s="80" t="s">
        <v>5802</v>
      </c>
    </row>
    <row r="83" spans="19:25" ht="22.5" customHeight="1">
      <c r="S83" s="85">
        <v>58</v>
      </c>
      <c r="T83" s="379" t="s">
        <v>2165</v>
      </c>
      <c r="U83" s="402"/>
      <c r="V83" s="402"/>
      <c r="W83" s="380"/>
      <c r="X83" s="80" t="s">
        <v>3025</v>
      </c>
      <c r="Y83" s="80" t="s">
        <v>5803</v>
      </c>
    </row>
    <row r="84" spans="19:25" ht="22.5" customHeight="1">
      <c r="S84" s="85">
        <v>59</v>
      </c>
      <c r="T84" s="379" t="s">
        <v>2166</v>
      </c>
      <c r="U84" s="402"/>
      <c r="V84" s="402"/>
      <c r="W84" s="380"/>
      <c r="X84" s="80" t="s">
        <v>3026</v>
      </c>
      <c r="Y84" s="80" t="s">
        <v>5804</v>
      </c>
    </row>
    <row r="85" spans="19:25" ht="22.5" customHeight="1">
      <c r="S85" s="85">
        <v>60</v>
      </c>
      <c r="T85" s="379" t="s">
        <v>2167</v>
      </c>
      <c r="U85" s="402"/>
      <c r="V85" s="402"/>
      <c r="W85" s="380"/>
      <c r="X85" s="80" t="s">
        <v>3027</v>
      </c>
      <c r="Y85" s="80" t="s">
        <v>5805</v>
      </c>
    </row>
    <row r="86" spans="19:25" ht="22.5" customHeight="1">
      <c r="S86" s="85">
        <v>61</v>
      </c>
      <c r="T86" s="379" t="s">
        <v>2168</v>
      </c>
      <c r="U86" s="402"/>
      <c r="V86" s="402"/>
      <c r="W86" s="380"/>
      <c r="X86" s="80" t="s">
        <v>3028</v>
      </c>
      <c r="Y86" s="80" t="s">
        <v>5806</v>
      </c>
    </row>
    <row r="87" spans="19:25" ht="22.5" customHeight="1">
      <c r="S87" s="85">
        <v>62</v>
      </c>
      <c r="T87" s="379" t="s">
        <v>2169</v>
      </c>
      <c r="U87" s="402"/>
      <c r="V87" s="402"/>
      <c r="W87" s="380"/>
      <c r="X87" s="80" t="s">
        <v>3029</v>
      </c>
      <c r="Y87" s="80" t="s">
        <v>5807</v>
      </c>
    </row>
    <row r="88" spans="19:25" ht="22.5" customHeight="1">
      <c r="S88" s="85">
        <v>63</v>
      </c>
      <c r="T88" s="379" t="s">
        <v>2170</v>
      </c>
      <c r="U88" s="402"/>
      <c r="V88" s="402"/>
      <c r="W88" s="380"/>
      <c r="X88" s="80" t="s">
        <v>3030</v>
      </c>
      <c r="Y88" s="80" t="s">
        <v>5808</v>
      </c>
    </row>
    <row r="89" spans="19:25" ht="22.5" customHeight="1">
      <c r="S89" s="85">
        <v>64</v>
      </c>
      <c r="T89" s="379" t="s">
        <v>2171</v>
      </c>
      <c r="U89" s="402"/>
      <c r="V89" s="402"/>
      <c r="W89" s="380"/>
      <c r="X89" s="80" t="s">
        <v>3031</v>
      </c>
      <c r="Y89" s="80" t="s">
        <v>5809</v>
      </c>
    </row>
    <row r="90" spans="19:25" ht="22.5" customHeight="1">
      <c r="S90" s="85">
        <v>65</v>
      </c>
      <c r="T90" s="379" t="s">
        <v>2172</v>
      </c>
      <c r="U90" s="402"/>
      <c r="V90" s="402"/>
      <c r="W90" s="380"/>
      <c r="X90" s="80" t="s">
        <v>3032</v>
      </c>
      <c r="Y90" s="80" t="s">
        <v>5810</v>
      </c>
    </row>
    <row r="91" spans="19:25" ht="22.5" customHeight="1">
      <c r="S91" s="85">
        <v>66</v>
      </c>
      <c r="T91" s="379" t="s">
        <v>2173</v>
      </c>
      <c r="U91" s="402"/>
      <c r="V91" s="402"/>
      <c r="W91" s="380"/>
      <c r="X91" s="80" t="s">
        <v>3033</v>
      </c>
      <c r="Y91" s="80" t="s">
        <v>5811</v>
      </c>
    </row>
    <row r="92" spans="19:25" ht="22.5" customHeight="1">
      <c r="S92" s="85">
        <v>67</v>
      </c>
      <c r="T92" s="379" t="s">
        <v>2174</v>
      </c>
      <c r="U92" s="402"/>
      <c r="V92" s="402"/>
      <c r="W92" s="380"/>
      <c r="X92" s="80" t="s">
        <v>3034</v>
      </c>
      <c r="Y92" s="80" t="s">
        <v>5812</v>
      </c>
    </row>
    <row r="93" spans="19:25" ht="22.5" customHeight="1">
      <c r="S93" s="85">
        <v>68</v>
      </c>
      <c r="T93" s="379" t="s">
        <v>2175</v>
      </c>
      <c r="U93" s="402"/>
      <c r="V93" s="402"/>
      <c r="W93" s="380"/>
      <c r="X93" s="80" t="s">
        <v>3035</v>
      </c>
      <c r="Y93" s="80" t="s">
        <v>5813</v>
      </c>
    </row>
    <row r="94" spans="19:25" ht="22.5" customHeight="1">
      <c r="S94" s="85">
        <v>69</v>
      </c>
      <c r="T94" s="379" t="s">
        <v>2176</v>
      </c>
      <c r="U94" s="402"/>
      <c r="V94" s="402"/>
      <c r="W94" s="380"/>
      <c r="X94" s="80" t="s">
        <v>3036</v>
      </c>
      <c r="Y94" s="80" t="s">
        <v>5814</v>
      </c>
    </row>
    <row r="95" spans="19:25" ht="22.5" customHeight="1">
      <c r="S95" s="85">
        <v>70</v>
      </c>
      <c r="T95" s="379" t="s">
        <v>2177</v>
      </c>
      <c r="U95" s="402"/>
      <c r="V95" s="402"/>
      <c r="W95" s="380"/>
      <c r="X95" s="80" t="s">
        <v>3037</v>
      </c>
      <c r="Y95" s="80" t="s">
        <v>5815</v>
      </c>
    </row>
    <row r="96" spans="19:25" ht="22.5" customHeight="1">
      <c r="S96" s="85">
        <v>71</v>
      </c>
      <c r="T96" s="379" t="s">
        <v>2178</v>
      </c>
      <c r="U96" s="402"/>
      <c r="V96" s="402"/>
      <c r="W96" s="380"/>
      <c r="X96" s="80" t="s">
        <v>3038</v>
      </c>
      <c r="Y96" s="80" t="s">
        <v>5816</v>
      </c>
    </row>
    <row r="97" spans="19:25" ht="22.5" customHeight="1">
      <c r="S97" s="85">
        <v>72</v>
      </c>
      <c r="T97" s="379" t="s">
        <v>2179</v>
      </c>
      <c r="U97" s="402"/>
      <c r="V97" s="402"/>
      <c r="W97" s="380"/>
      <c r="X97" s="80" t="s">
        <v>3039</v>
      </c>
      <c r="Y97" s="80" t="s">
        <v>5817</v>
      </c>
    </row>
    <row r="98" spans="19:25" ht="22.5" customHeight="1">
      <c r="S98" s="85">
        <v>73</v>
      </c>
      <c r="T98" s="379" t="s">
        <v>2180</v>
      </c>
      <c r="U98" s="402"/>
      <c r="V98" s="402"/>
      <c r="W98" s="380"/>
      <c r="X98" s="80" t="s">
        <v>3040</v>
      </c>
      <c r="Y98" s="80" t="s">
        <v>5818</v>
      </c>
    </row>
    <row r="99" spans="19:25" ht="22.5" customHeight="1">
      <c r="S99" s="85">
        <v>74</v>
      </c>
      <c r="T99" s="379" t="s">
        <v>2181</v>
      </c>
      <c r="U99" s="402"/>
      <c r="V99" s="402"/>
      <c r="W99" s="380"/>
      <c r="X99" s="80" t="s">
        <v>3041</v>
      </c>
      <c r="Y99" s="80" t="s">
        <v>5819</v>
      </c>
    </row>
    <row r="100" spans="19:25" ht="22.5" customHeight="1">
      <c r="S100" s="85">
        <v>75</v>
      </c>
      <c r="T100" s="379" t="s">
        <v>2182</v>
      </c>
      <c r="U100" s="402"/>
      <c r="V100" s="402"/>
      <c r="W100" s="380"/>
      <c r="X100" s="80" t="s">
        <v>3042</v>
      </c>
      <c r="Y100" s="80" t="s">
        <v>5820</v>
      </c>
    </row>
    <row r="101" spans="19:25" ht="22.5" customHeight="1">
      <c r="S101" s="85">
        <v>76</v>
      </c>
      <c r="T101" s="379" t="s">
        <v>2183</v>
      </c>
      <c r="U101" s="402"/>
      <c r="V101" s="402"/>
      <c r="W101" s="380"/>
      <c r="X101" s="80" t="s">
        <v>3043</v>
      </c>
      <c r="Y101" s="80" t="s">
        <v>5821</v>
      </c>
    </row>
    <row r="102" spans="19:25" ht="22.5" customHeight="1">
      <c r="S102" s="85">
        <v>77</v>
      </c>
      <c r="T102" s="379" t="s">
        <v>2184</v>
      </c>
      <c r="U102" s="402"/>
      <c r="V102" s="402"/>
      <c r="W102" s="380"/>
      <c r="X102" s="80" t="s">
        <v>3044</v>
      </c>
      <c r="Y102" s="80" t="s">
        <v>5822</v>
      </c>
    </row>
    <row r="103" spans="19:25" ht="22.5" customHeight="1">
      <c r="S103" s="85">
        <v>78</v>
      </c>
      <c r="T103" s="379" t="s">
        <v>2185</v>
      </c>
      <c r="U103" s="402"/>
      <c r="V103" s="402"/>
      <c r="W103" s="380"/>
      <c r="X103" s="80" t="s">
        <v>3045</v>
      </c>
      <c r="Y103" s="80" t="s">
        <v>5823</v>
      </c>
    </row>
    <row r="104" spans="19:25" ht="22.5" customHeight="1">
      <c r="S104" s="85">
        <v>79</v>
      </c>
      <c r="T104" s="379" t="s">
        <v>2186</v>
      </c>
      <c r="U104" s="402"/>
      <c r="V104" s="402"/>
      <c r="W104" s="380"/>
      <c r="X104" s="80" t="s">
        <v>3046</v>
      </c>
      <c r="Y104" s="80" t="s">
        <v>5824</v>
      </c>
    </row>
    <row r="105" spans="19:25" ht="22.5" customHeight="1">
      <c r="S105" s="85">
        <v>80</v>
      </c>
      <c r="T105" s="379" t="s">
        <v>2187</v>
      </c>
      <c r="U105" s="402"/>
      <c r="V105" s="402"/>
      <c r="W105" s="380"/>
      <c r="X105" s="80" t="s">
        <v>3047</v>
      </c>
      <c r="Y105" s="80" t="s">
        <v>5825</v>
      </c>
    </row>
    <row r="106" spans="19:25" ht="22.5" customHeight="1">
      <c r="S106" s="85">
        <v>81</v>
      </c>
      <c r="T106" s="379" t="s">
        <v>2188</v>
      </c>
      <c r="U106" s="402"/>
      <c r="V106" s="402"/>
      <c r="W106" s="380"/>
      <c r="X106" s="80" t="s">
        <v>3048</v>
      </c>
      <c r="Y106" s="80" t="s">
        <v>5826</v>
      </c>
    </row>
    <row r="107" spans="19:25" ht="22.5" customHeight="1">
      <c r="S107" s="85">
        <v>82</v>
      </c>
      <c r="T107" s="379" t="s">
        <v>2189</v>
      </c>
      <c r="U107" s="402"/>
      <c r="V107" s="402"/>
      <c r="W107" s="380"/>
      <c r="X107" s="80" t="s">
        <v>3049</v>
      </c>
      <c r="Y107" s="80" t="s">
        <v>5827</v>
      </c>
    </row>
    <row r="108" spans="19:25" ht="22.5" customHeight="1">
      <c r="S108" s="85">
        <v>83</v>
      </c>
      <c r="T108" s="379" t="s">
        <v>2190</v>
      </c>
      <c r="U108" s="402"/>
      <c r="V108" s="402"/>
      <c r="W108" s="380"/>
      <c r="X108" s="80" t="s">
        <v>3050</v>
      </c>
      <c r="Y108" s="80" t="s">
        <v>5828</v>
      </c>
    </row>
    <row r="109" spans="19:25" ht="22.5" customHeight="1">
      <c r="S109" s="85">
        <v>84</v>
      </c>
      <c r="T109" s="379" t="s">
        <v>2191</v>
      </c>
      <c r="U109" s="402"/>
      <c r="V109" s="402"/>
      <c r="W109" s="380"/>
      <c r="X109" s="80" t="s">
        <v>3051</v>
      </c>
      <c r="Y109" s="80" t="s">
        <v>5829</v>
      </c>
    </row>
    <row r="110" spans="19:25" ht="22.5" customHeight="1">
      <c r="S110" s="85">
        <v>85</v>
      </c>
      <c r="T110" s="379" t="s">
        <v>2192</v>
      </c>
      <c r="U110" s="402"/>
      <c r="V110" s="402"/>
      <c r="W110" s="380"/>
      <c r="X110" s="80" t="s">
        <v>3052</v>
      </c>
      <c r="Y110" s="80" t="s">
        <v>5830</v>
      </c>
    </row>
    <row r="111" spans="19:25" ht="22.5" customHeight="1">
      <c r="S111" s="85">
        <v>86</v>
      </c>
      <c r="T111" s="379" t="s">
        <v>2193</v>
      </c>
      <c r="U111" s="402"/>
      <c r="V111" s="402"/>
      <c r="W111" s="380"/>
      <c r="X111" s="80" t="s">
        <v>3053</v>
      </c>
      <c r="Y111" s="80" t="s">
        <v>5831</v>
      </c>
    </row>
    <row r="112" spans="19:25" ht="22.5" customHeight="1">
      <c r="S112" s="85">
        <v>87</v>
      </c>
      <c r="T112" s="379" t="s">
        <v>2194</v>
      </c>
      <c r="U112" s="402"/>
      <c r="V112" s="402"/>
      <c r="W112" s="380"/>
      <c r="X112" s="80" t="s">
        <v>3054</v>
      </c>
      <c r="Y112" s="80" t="s">
        <v>5832</v>
      </c>
    </row>
    <row r="113" spans="19:25" ht="22.5" customHeight="1">
      <c r="S113" s="85">
        <v>88</v>
      </c>
      <c r="T113" s="379" t="s">
        <v>2195</v>
      </c>
      <c r="U113" s="402"/>
      <c r="V113" s="402"/>
      <c r="W113" s="380"/>
      <c r="X113" s="80" t="s">
        <v>3055</v>
      </c>
      <c r="Y113" s="80" t="s">
        <v>5833</v>
      </c>
    </row>
    <row r="114" spans="19:25" ht="22.5" customHeight="1">
      <c r="S114" s="85">
        <v>89</v>
      </c>
      <c r="T114" s="379" t="s">
        <v>2196</v>
      </c>
      <c r="U114" s="402"/>
      <c r="V114" s="402"/>
      <c r="W114" s="380"/>
      <c r="X114" s="80" t="s">
        <v>3056</v>
      </c>
      <c r="Y114" s="80" t="s">
        <v>5834</v>
      </c>
    </row>
    <row r="115" spans="19:25" ht="22.5" customHeight="1">
      <c r="S115" s="85">
        <v>90</v>
      </c>
      <c r="T115" s="379" t="s">
        <v>2197</v>
      </c>
      <c r="U115" s="402"/>
      <c r="V115" s="402"/>
      <c r="W115" s="380"/>
      <c r="X115" s="80" t="s">
        <v>3057</v>
      </c>
      <c r="Y115" s="80" t="s">
        <v>5835</v>
      </c>
    </row>
    <row r="116" spans="19:25" ht="22.5" customHeight="1">
      <c r="S116" s="85">
        <v>91</v>
      </c>
      <c r="T116" s="379" t="s">
        <v>2198</v>
      </c>
      <c r="U116" s="402"/>
      <c r="V116" s="402"/>
      <c r="W116" s="380"/>
      <c r="X116" s="80" t="s">
        <v>3058</v>
      </c>
      <c r="Y116" s="80" t="s">
        <v>5836</v>
      </c>
    </row>
    <row r="117" spans="19:25" ht="22.5" customHeight="1">
      <c r="S117" s="85">
        <v>92</v>
      </c>
      <c r="T117" s="379" t="s">
        <v>2199</v>
      </c>
      <c r="U117" s="402"/>
      <c r="V117" s="402"/>
      <c r="W117" s="380"/>
      <c r="X117" s="80" t="s">
        <v>3059</v>
      </c>
      <c r="Y117" s="80" t="s">
        <v>5837</v>
      </c>
    </row>
    <row r="118" spans="19:25" ht="22.5" customHeight="1">
      <c r="S118" s="85">
        <v>93</v>
      </c>
      <c r="T118" s="379" t="s">
        <v>2200</v>
      </c>
      <c r="U118" s="402"/>
      <c r="V118" s="402"/>
      <c r="W118" s="380"/>
      <c r="X118" s="80" t="s">
        <v>3060</v>
      </c>
      <c r="Y118" s="80" t="s">
        <v>5838</v>
      </c>
    </row>
    <row r="119" spans="19:25" ht="22.5" customHeight="1">
      <c r="S119" s="85">
        <v>94</v>
      </c>
      <c r="T119" s="379" t="s">
        <v>2201</v>
      </c>
      <c r="U119" s="402"/>
      <c r="V119" s="402"/>
      <c r="W119" s="380"/>
      <c r="X119" s="80" t="s">
        <v>3061</v>
      </c>
      <c r="Y119" s="80" t="s">
        <v>5839</v>
      </c>
    </row>
    <row r="120" spans="19:25" ht="22.5" customHeight="1">
      <c r="S120" s="85">
        <v>95</v>
      </c>
      <c r="T120" s="379" t="s">
        <v>2202</v>
      </c>
      <c r="U120" s="402"/>
      <c r="V120" s="402"/>
      <c r="W120" s="380"/>
      <c r="X120" s="80" t="s">
        <v>3062</v>
      </c>
      <c r="Y120" s="80" t="s">
        <v>5840</v>
      </c>
    </row>
    <row r="121" spans="19:25" ht="22.5" customHeight="1">
      <c r="S121" s="85">
        <v>96</v>
      </c>
      <c r="T121" s="379" t="s">
        <v>2203</v>
      </c>
      <c r="U121" s="402"/>
      <c r="V121" s="402"/>
      <c r="W121" s="380"/>
      <c r="X121" s="80" t="s">
        <v>3063</v>
      </c>
      <c r="Y121" s="80" t="s">
        <v>5841</v>
      </c>
    </row>
    <row r="122" spans="19:25" ht="22.5" customHeight="1">
      <c r="S122" s="85">
        <v>97</v>
      </c>
      <c r="T122" s="379" t="s">
        <v>2204</v>
      </c>
      <c r="U122" s="402"/>
      <c r="V122" s="402"/>
      <c r="W122" s="380"/>
      <c r="X122" s="80" t="s">
        <v>3064</v>
      </c>
      <c r="Y122" s="80" t="s">
        <v>5842</v>
      </c>
    </row>
    <row r="123" spans="19:25" ht="22.5" customHeight="1">
      <c r="S123" s="85">
        <v>98</v>
      </c>
      <c r="T123" s="379" t="s">
        <v>2205</v>
      </c>
      <c r="U123" s="402"/>
      <c r="V123" s="402"/>
      <c r="W123" s="380"/>
      <c r="X123" s="80" t="s">
        <v>3065</v>
      </c>
      <c r="Y123" s="80" t="s">
        <v>5843</v>
      </c>
    </row>
    <row r="124" spans="19:25" ht="22.5" customHeight="1">
      <c r="S124" s="85">
        <v>99</v>
      </c>
      <c r="T124" s="379" t="s">
        <v>2206</v>
      </c>
      <c r="U124" s="402"/>
      <c r="V124" s="402"/>
      <c r="W124" s="380"/>
      <c r="X124" s="80" t="s">
        <v>3066</v>
      </c>
      <c r="Y124" s="80" t="s">
        <v>5844</v>
      </c>
    </row>
    <row r="125" spans="19:25" ht="22.5" customHeight="1">
      <c r="S125" s="85">
        <v>100</v>
      </c>
      <c r="T125" s="379" t="s">
        <v>2207</v>
      </c>
      <c r="U125" s="402"/>
      <c r="V125" s="402"/>
      <c r="W125" s="380"/>
      <c r="X125" s="80" t="s">
        <v>3067</v>
      </c>
      <c r="Y125" s="80" t="s">
        <v>5845</v>
      </c>
    </row>
    <row r="126" spans="19:25" ht="22.5" customHeight="1">
      <c r="S126" s="85">
        <v>101</v>
      </c>
      <c r="T126" s="379" t="s">
        <v>2208</v>
      </c>
      <c r="U126" s="402"/>
      <c r="V126" s="402"/>
      <c r="W126" s="380"/>
      <c r="X126" s="80" t="s">
        <v>3068</v>
      </c>
      <c r="Y126" s="80" t="s">
        <v>5846</v>
      </c>
    </row>
    <row r="127" spans="19:25" ht="22.5" customHeight="1">
      <c r="S127" s="85">
        <v>102</v>
      </c>
      <c r="T127" s="379" t="s">
        <v>2209</v>
      </c>
      <c r="U127" s="402"/>
      <c r="V127" s="402"/>
      <c r="W127" s="380"/>
      <c r="X127" s="80" t="s">
        <v>3069</v>
      </c>
      <c r="Y127" s="80" t="s">
        <v>5847</v>
      </c>
    </row>
    <row r="128" spans="19:25" ht="22.5" customHeight="1">
      <c r="S128" s="85">
        <v>103</v>
      </c>
      <c r="T128" s="379" t="s">
        <v>2210</v>
      </c>
      <c r="U128" s="402"/>
      <c r="V128" s="402"/>
      <c r="W128" s="380"/>
      <c r="X128" s="80" t="s">
        <v>3070</v>
      </c>
      <c r="Y128" s="80" t="s">
        <v>5848</v>
      </c>
    </row>
    <row r="129" spans="19:25" ht="22.5" customHeight="1">
      <c r="S129" s="85">
        <v>104</v>
      </c>
      <c r="T129" s="379" t="s">
        <v>2211</v>
      </c>
      <c r="U129" s="402"/>
      <c r="V129" s="402"/>
      <c r="W129" s="380"/>
      <c r="X129" s="80" t="s">
        <v>3071</v>
      </c>
      <c r="Y129" s="80" t="s">
        <v>5849</v>
      </c>
    </row>
    <row r="130" spans="19:25" ht="22.5" customHeight="1">
      <c r="S130" s="85">
        <v>105</v>
      </c>
      <c r="T130" s="379" t="s">
        <v>2212</v>
      </c>
      <c r="U130" s="402"/>
      <c r="V130" s="402"/>
      <c r="W130" s="380"/>
      <c r="X130" s="80" t="s">
        <v>3072</v>
      </c>
      <c r="Y130" s="80" t="s">
        <v>5850</v>
      </c>
    </row>
    <row r="131" spans="19:25" ht="22.5" customHeight="1">
      <c r="S131" s="85">
        <v>106</v>
      </c>
      <c r="T131" s="379" t="s">
        <v>2213</v>
      </c>
      <c r="U131" s="402"/>
      <c r="V131" s="402"/>
      <c r="W131" s="380"/>
      <c r="X131" s="80" t="s">
        <v>3073</v>
      </c>
      <c r="Y131" s="80" t="s">
        <v>5851</v>
      </c>
    </row>
    <row r="132" spans="19:25" ht="22.5" customHeight="1">
      <c r="S132" s="85">
        <v>107</v>
      </c>
      <c r="T132" s="379" t="s">
        <v>2214</v>
      </c>
      <c r="U132" s="402"/>
      <c r="V132" s="402"/>
      <c r="W132" s="380"/>
      <c r="X132" s="80" t="s">
        <v>3074</v>
      </c>
      <c r="Y132" s="80" t="s">
        <v>5852</v>
      </c>
    </row>
    <row r="133" spans="19:25" ht="22.5" customHeight="1">
      <c r="S133" s="85">
        <v>108</v>
      </c>
      <c r="T133" s="379" t="s">
        <v>2215</v>
      </c>
      <c r="U133" s="402"/>
      <c r="V133" s="402"/>
      <c r="W133" s="380"/>
      <c r="X133" s="80" t="s">
        <v>3075</v>
      </c>
      <c r="Y133" s="80" t="s">
        <v>5853</v>
      </c>
    </row>
    <row r="134" spans="19:25" ht="22.5" customHeight="1">
      <c r="S134" s="85">
        <v>109</v>
      </c>
      <c r="T134" s="379" t="s">
        <v>2216</v>
      </c>
      <c r="U134" s="402"/>
      <c r="V134" s="402"/>
      <c r="W134" s="380"/>
      <c r="X134" s="80" t="s">
        <v>3076</v>
      </c>
      <c r="Y134" s="80" t="s">
        <v>5854</v>
      </c>
    </row>
    <row r="135" spans="19:25" ht="22.5" customHeight="1">
      <c r="S135" s="85">
        <v>110</v>
      </c>
      <c r="T135" s="379" t="s">
        <v>2217</v>
      </c>
      <c r="U135" s="402"/>
      <c r="V135" s="402"/>
      <c r="W135" s="380"/>
      <c r="X135" s="80" t="s">
        <v>3077</v>
      </c>
      <c r="Y135" s="80" t="s">
        <v>5855</v>
      </c>
    </row>
    <row r="136" spans="19:25" ht="22.5" customHeight="1">
      <c r="S136" s="85">
        <v>111</v>
      </c>
      <c r="T136" s="379" t="s">
        <v>2218</v>
      </c>
      <c r="U136" s="402"/>
      <c r="V136" s="402"/>
      <c r="W136" s="380"/>
      <c r="X136" s="80" t="s">
        <v>3078</v>
      </c>
      <c r="Y136" s="80" t="s">
        <v>5856</v>
      </c>
    </row>
    <row r="137" spans="19:25" ht="22.5" customHeight="1">
      <c r="S137" s="85">
        <v>112</v>
      </c>
      <c r="T137" s="379" t="s">
        <v>2219</v>
      </c>
      <c r="U137" s="402"/>
      <c r="V137" s="402"/>
      <c r="W137" s="380"/>
      <c r="X137" s="80" t="s">
        <v>3079</v>
      </c>
      <c r="Y137" s="80" t="s">
        <v>5857</v>
      </c>
    </row>
    <row r="138" spans="19:25" ht="22.5" customHeight="1">
      <c r="S138" s="85">
        <v>113</v>
      </c>
      <c r="T138" s="379" t="s">
        <v>2220</v>
      </c>
      <c r="U138" s="402"/>
      <c r="V138" s="402"/>
      <c r="W138" s="380"/>
      <c r="X138" s="80" t="s">
        <v>3080</v>
      </c>
      <c r="Y138" s="80" t="s">
        <v>5858</v>
      </c>
    </row>
    <row r="139" spans="19:25" ht="22.5" customHeight="1">
      <c r="S139" s="85">
        <v>114</v>
      </c>
      <c r="T139" s="379" t="s">
        <v>2221</v>
      </c>
      <c r="U139" s="402"/>
      <c r="V139" s="402"/>
      <c r="W139" s="380"/>
      <c r="X139" s="80" t="s">
        <v>3081</v>
      </c>
      <c r="Y139" s="80" t="s">
        <v>5859</v>
      </c>
    </row>
    <row r="140" spans="19:25" ht="22.5" customHeight="1">
      <c r="S140" s="85">
        <v>115</v>
      </c>
      <c r="T140" s="379" t="s">
        <v>2222</v>
      </c>
      <c r="U140" s="402"/>
      <c r="V140" s="402"/>
      <c r="W140" s="380"/>
      <c r="X140" s="80" t="s">
        <v>3082</v>
      </c>
      <c r="Y140" s="80" t="s">
        <v>5860</v>
      </c>
    </row>
    <row r="141" spans="19:25" ht="22.5" customHeight="1">
      <c r="S141" s="85">
        <v>116</v>
      </c>
      <c r="T141" s="379" t="s">
        <v>2223</v>
      </c>
      <c r="U141" s="402"/>
      <c r="V141" s="402"/>
      <c r="W141" s="380"/>
      <c r="X141" s="80" t="s">
        <v>3083</v>
      </c>
      <c r="Y141" s="80" t="s">
        <v>5861</v>
      </c>
    </row>
    <row r="142" spans="19:25" ht="22.5" customHeight="1">
      <c r="S142" s="85">
        <v>117</v>
      </c>
      <c r="T142" s="379" t="s">
        <v>2224</v>
      </c>
      <c r="U142" s="402"/>
      <c r="V142" s="402"/>
      <c r="W142" s="380"/>
      <c r="X142" s="80" t="s">
        <v>3084</v>
      </c>
      <c r="Y142" s="80" t="s">
        <v>5862</v>
      </c>
    </row>
    <row r="143" spans="19:25" ht="22.5" customHeight="1">
      <c r="S143" s="85">
        <v>118</v>
      </c>
      <c r="T143" s="379" t="s">
        <v>2225</v>
      </c>
      <c r="U143" s="402"/>
      <c r="V143" s="402"/>
      <c r="W143" s="380"/>
      <c r="X143" s="80" t="s">
        <v>3085</v>
      </c>
      <c r="Y143" s="80" t="s">
        <v>5863</v>
      </c>
    </row>
    <row r="144" spans="19:25" ht="22.5" customHeight="1">
      <c r="S144" s="85">
        <v>119</v>
      </c>
      <c r="T144" s="379" t="s">
        <v>2226</v>
      </c>
      <c r="U144" s="402"/>
      <c r="V144" s="402"/>
      <c r="W144" s="380"/>
      <c r="X144" s="80" t="s">
        <v>3086</v>
      </c>
      <c r="Y144" s="80" t="s">
        <v>5864</v>
      </c>
    </row>
    <row r="145" spans="19:25" ht="22.5" customHeight="1">
      <c r="S145" s="85">
        <v>120</v>
      </c>
      <c r="T145" s="379" t="s">
        <v>2227</v>
      </c>
      <c r="U145" s="402"/>
      <c r="V145" s="402"/>
      <c r="W145" s="380"/>
      <c r="X145" s="80" t="s">
        <v>3087</v>
      </c>
      <c r="Y145" s="80" t="s">
        <v>5865</v>
      </c>
    </row>
    <row r="146" spans="19:25" ht="22.5" customHeight="1">
      <c r="S146" s="85">
        <v>121</v>
      </c>
      <c r="T146" s="379" t="s">
        <v>2228</v>
      </c>
      <c r="U146" s="402"/>
      <c r="V146" s="402"/>
      <c r="W146" s="380"/>
      <c r="X146" s="80" t="s">
        <v>3088</v>
      </c>
      <c r="Y146" s="80" t="s">
        <v>5866</v>
      </c>
    </row>
    <row r="147" spans="19:25" ht="22.5" customHeight="1">
      <c r="S147" s="85">
        <v>122</v>
      </c>
      <c r="T147" s="379" t="s">
        <v>2229</v>
      </c>
      <c r="U147" s="402"/>
      <c r="V147" s="402"/>
      <c r="W147" s="380"/>
      <c r="X147" s="80" t="s">
        <v>3089</v>
      </c>
      <c r="Y147" s="80" t="s">
        <v>5867</v>
      </c>
    </row>
    <row r="148" spans="19:25" ht="22.5" customHeight="1">
      <c r="S148" s="85">
        <v>123</v>
      </c>
      <c r="T148" s="379" t="s">
        <v>2230</v>
      </c>
      <c r="U148" s="402"/>
      <c r="V148" s="402"/>
      <c r="W148" s="380"/>
      <c r="X148" s="80" t="s">
        <v>3090</v>
      </c>
      <c r="Y148" s="80" t="s">
        <v>5868</v>
      </c>
    </row>
    <row r="149" spans="19:25" ht="22.5" customHeight="1">
      <c r="S149" s="85">
        <v>124</v>
      </c>
      <c r="T149" s="379" t="s">
        <v>2231</v>
      </c>
      <c r="U149" s="402"/>
      <c r="V149" s="402"/>
      <c r="W149" s="380"/>
      <c r="X149" s="80" t="s">
        <v>3091</v>
      </c>
      <c r="Y149" s="80" t="s">
        <v>5869</v>
      </c>
    </row>
    <row r="150" spans="19:25" ht="22.5" customHeight="1">
      <c r="S150" s="85">
        <v>125</v>
      </c>
      <c r="T150" s="379" t="s">
        <v>2232</v>
      </c>
      <c r="U150" s="402"/>
      <c r="V150" s="402"/>
      <c r="W150" s="380"/>
      <c r="X150" s="80" t="s">
        <v>3092</v>
      </c>
      <c r="Y150" s="80" t="s">
        <v>5870</v>
      </c>
    </row>
    <row r="151" spans="19:25" ht="22.5" customHeight="1">
      <c r="S151" s="85">
        <v>126</v>
      </c>
      <c r="T151" s="379" t="s">
        <v>2233</v>
      </c>
      <c r="U151" s="402"/>
      <c r="V151" s="402"/>
      <c r="W151" s="380"/>
      <c r="X151" s="80" t="s">
        <v>3093</v>
      </c>
      <c r="Y151" s="80" t="s">
        <v>5871</v>
      </c>
    </row>
    <row r="152" spans="19:25" ht="22.5" customHeight="1">
      <c r="S152" s="85">
        <v>127</v>
      </c>
      <c r="T152" s="379" t="s">
        <v>2234</v>
      </c>
      <c r="U152" s="402"/>
      <c r="V152" s="402"/>
      <c r="W152" s="380"/>
      <c r="X152" s="80" t="s">
        <v>3094</v>
      </c>
      <c r="Y152" s="80" t="s">
        <v>5872</v>
      </c>
    </row>
    <row r="153" spans="19:25" ht="22.5" customHeight="1">
      <c r="S153" s="85">
        <v>128</v>
      </c>
      <c r="T153" s="379" t="s">
        <v>2235</v>
      </c>
      <c r="U153" s="402"/>
      <c r="V153" s="402"/>
      <c r="W153" s="380"/>
      <c r="X153" s="80" t="s">
        <v>3095</v>
      </c>
      <c r="Y153" s="80" t="s">
        <v>5873</v>
      </c>
    </row>
    <row r="154" spans="19:25" ht="22.5" customHeight="1">
      <c r="S154" s="85">
        <v>129</v>
      </c>
      <c r="T154" s="379" t="s">
        <v>2236</v>
      </c>
      <c r="U154" s="402"/>
      <c r="V154" s="402"/>
      <c r="W154" s="380"/>
      <c r="X154" s="80" t="s">
        <v>3096</v>
      </c>
      <c r="Y154" s="80" t="s">
        <v>5874</v>
      </c>
    </row>
    <row r="155" spans="19:25" ht="22.5" customHeight="1">
      <c r="S155" s="85">
        <v>130</v>
      </c>
      <c r="T155" s="379" t="s">
        <v>2237</v>
      </c>
      <c r="U155" s="402"/>
      <c r="V155" s="402"/>
      <c r="W155" s="380"/>
      <c r="X155" s="80" t="s">
        <v>3097</v>
      </c>
      <c r="Y155" s="80" t="s">
        <v>5875</v>
      </c>
    </row>
    <row r="156" spans="19:25" ht="22.5" customHeight="1">
      <c r="S156" s="85">
        <v>131</v>
      </c>
      <c r="T156" s="379" t="s">
        <v>2238</v>
      </c>
      <c r="U156" s="402"/>
      <c r="V156" s="402"/>
      <c r="W156" s="380"/>
      <c r="X156" s="80" t="s">
        <v>3098</v>
      </c>
      <c r="Y156" s="80" t="s">
        <v>5876</v>
      </c>
    </row>
    <row r="157" spans="19:25" ht="22.5" customHeight="1">
      <c r="S157" s="85">
        <v>132</v>
      </c>
      <c r="T157" s="379" t="s">
        <v>2239</v>
      </c>
      <c r="U157" s="402"/>
      <c r="V157" s="402"/>
      <c r="W157" s="380"/>
      <c r="X157" s="80" t="s">
        <v>3099</v>
      </c>
      <c r="Y157" s="80" t="s">
        <v>5877</v>
      </c>
    </row>
    <row r="158" spans="19:25" ht="22.5" customHeight="1">
      <c r="S158" s="85">
        <v>133</v>
      </c>
      <c r="T158" s="379" t="s">
        <v>2240</v>
      </c>
      <c r="U158" s="402"/>
      <c r="V158" s="402"/>
      <c r="W158" s="380"/>
      <c r="X158" s="80" t="s">
        <v>3100</v>
      </c>
      <c r="Y158" s="80" t="s">
        <v>5878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5888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5879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5880</v>
      </c>
      <c r="C8" s="398"/>
      <c r="D8" s="347"/>
      <c r="E8" s="348"/>
      <c r="F8" s="348"/>
      <c r="G8" s="348"/>
      <c r="H8" s="349"/>
      <c r="I8" s="387" t="s">
        <v>5881</v>
      </c>
      <c r="J8" s="388"/>
      <c r="K8" s="75"/>
      <c r="L8" s="74"/>
      <c r="M8" s="74"/>
      <c r="N8" s="76"/>
      <c r="O8" s="77"/>
    </row>
    <row r="9" spans="2:8" ht="22.5" customHeight="1">
      <c r="B9" s="397" t="s">
        <v>5882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5883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5889</v>
      </c>
      <c r="E13" s="380"/>
      <c r="F13" s="80" t="s">
        <v>5890</v>
      </c>
      <c r="G13" s="80" t="s">
        <v>5891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5892</v>
      </c>
      <c r="E14" s="380"/>
      <c r="F14" s="80" t="s">
        <v>5893</v>
      </c>
      <c r="G14" s="80" t="s">
        <v>5894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5895</v>
      </c>
      <c r="E16" s="380"/>
      <c r="F16" s="80" t="s">
        <v>5896</v>
      </c>
      <c r="G16" s="80" t="s">
        <v>5897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5898</v>
      </c>
      <c r="E17" s="380"/>
      <c r="F17" s="80" t="s">
        <v>5899</v>
      </c>
      <c r="G17" s="80" t="s">
        <v>5900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5901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5884</v>
      </c>
      <c r="C21" s="355"/>
      <c r="D21" s="347" t="s">
        <v>5902</v>
      </c>
      <c r="E21" s="348"/>
      <c r="F21" s="348"/>
      <c r="G21" s="349"/>
      <c r="H21" s="347" t="s">
        <v>5903</v>
      </c>
      <c r="I21" s="348"/>
      <c r="J21" s="348"/>
      <c r="K21" s="349"/>
      <c r="L21" s="347" t="s">
        <v>5904</v>
      </c>
      <c r="M21" s="348"/>
      <c r="N21" s="348"/>
      <c r="O21" s="348"/>
      <c r="P21" s="349"/>
    </row>
    <row r="22" spans="2:16" ht="22.5" customHeight="1">
      <c r="B22" s="356" t="s">
        <v>5885</v>
      </c>
      <c r="C22" s="357"/>
      <c r="D22" s="347" t="s">
        <v>5905</v>
      </c>
      <c r="E22" s="348"/>
      <c r="F22" s="348"/>
      <c r="G22" s="349"/>
      <c r="H22" s="347" t="s">
        <v>5906</v>
      </c>
      <c r="I22" s="348"/>
      <c r="J22" s="348"/>
      <c r="K22" s="349"/>
      <c r="L22" s="347" t="s">
        <v>5907</v>
      </c>
      <c r="M22" s="348"/>
      <c r="N22" s="348"/>
      <c r="O22" s="348"/>
      <c r="P22" s="349"/>
    </row>
    <row r="24" spans="2:7" ht="33.75" customHeight="1">
      <c r="B24" s="384" t="s">
        <v>5886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5887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5887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5887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B20</v>
      </c>
      <c r="D26" s="382"/>
      <c r="E26" s="382"/>
      <c r="F26" s="383"/>
      <c r="G26" s="86" t="str">
        <f aca="true" t="shared" si="1" ref="G26:G40">IF($B26="","",VLOOKUP($B26,$S$24:$Z$67,6))</f>
        <v>B153</v>
      </c>
      <c r="H26" s="86" t="str">
        <f aca="true" t="shared" si="2" ref="H26:H40">IF($B26="","",VLOOKUP($B26,$S$24:$Z$67,7))</f>
        <v>B286</v>
      </c>
      <c r="J26" s="81">
        <v>16</v>
      </c>
      <c r="K26" s="381" t="str">
        <f aca="true" t="shared" si="3" ref="K26:K40">IF(J26="","",VLOOKUP($J26,$S$24:$Z$67,2))</f>
        <v>B35</v>
      </c>
      <c r="L26" s="382"/>
      <c r="M26" s="382"/>
      <c r="N26" s="383"/>
      <c r="O26" s="86" t="str">
        <f aca="true" t="shared" si="4" ref="O26:O40">IF($J26="","",VLOOKUP($J26,$S$24:$Z$67,6))</f>
        <v>B168</v>
      </c>
      <c r="P26" s="381" t="str">
        <f aca="true" t="shared" si="5" ref="P26:P40">IF($J26="","",VLOOKUP($J26,$S$24:$Z$67,7))</f>
        <v>B301</v>
      </c>
      <c r="Q26" s="383" t="str">
        <f aca="true" t="shared" si="6" ref="Q26:Q40">IF($J26="","",VLOOKUP($J26,$S$24:$Z$67,6))</f>
        <v>B168</v>
      </c>
      <c r="S26" s="85">
        <v>1</v>
      </c>
      <c r="T26" s="379" t="s">
        <v>5908</v>
      </c>
      <c r="U26" s="402"/>
      <c r="V26" s="402"/>
      <c r="W26" s="380"/>
      <c r="X26" s="80" t="s">
        <v>6041</v>
      </c>
      <c r="Y26" s="80" t="s">
        <v>42</v>
      </c>
    </row>
    <row r="27" spans="2:25" ht="22.5" customHeight="1">
      <c r="B27" s="81">
        <v>2</v>
      </c>
      <c r="C27" s="381" t="str">
        <f t="shared" si="0"/>
        <v>B21</v>
      </c>
      <c r="D27" s="382"/>
      <c r="E27" s="382"/>
      <c r="F27" s="383"/>
      <c r="G27" s="86" t="str">
        <f t="shared" si="1"/>
        <v>B154</v>
      </c>
      <c r="H27" s="86" t="str">
        <f t="shared" si="2"/>
        <v>B287</v>
      </c>
      <c r="J27" s="81">
        <v>17</v>
      </c>
      <c r="K27" s="381" t="str">
        <f t="shared" si="3"/>
        <v>B36</v>
      </c>
      <c r="L27" s="382"/>
      <c r="M27" s="382"/>
      <c r="N27" s="383"/>
      <c r="O27" s="86" t="str">
        <f t="shared" si="4"/>
        <v>B169</v>
      </c>
      <c r="P27" s="381" t="str">
        <f t="shared" si="5"/>
        <v>B302</v>
      </c>
      <c r="Q27" s="383" t="str">
        <f t="shared" si="6"/>
        <v>B169</v>
      </c>
      <c r="S27" s="85">
        <v>2</v>
      </c>
      <c r="T27" s="379" t="s">
        <v>5909</v>
      </c>
      <c r="U27" s="402"/>
      <c r="V27" s="402"/>
      <c r="W27" s="380"/>
      <c r="X27" s="80" t="s">
        <v>6042</v>
      </c>
      <c r="Y27" s="80" t="s">
        <v>43</v>
      </c>
    </row>
    <row r="28" spans="2:25" ht="22.5" customHeight="1">
      <c r="B28" s="81">
        <v>3</v>
      </c>
      <c r="C28" s="381" t="str">
        <f t="shared" si="0"/>
        <v>B22</v>
      </c>
      <c r="D28" s="382"/>
      <c r="E28" s="382"/>
      <c r="F28" s="383"/>
      <c r="G28" s="86" t="str">
        <f t="shared" si="1"/>
        <v>B155</v>
      </c>
      <c r="H28" s="86" t="str">
        <f t="shared" si="2"/>
        <v>B288</v>
      </c>
      <c r="J28" s="81">
        <v>18</v>
      </c>
      <c r="K28" s="381" t="str">
        <f t="shared" si="3"/>
        <v>B37</v>
      </c>
      <c r="L28" s="382"/>
      <c r="M28" s="382"/>
      <c r="N28" s="383"/>
      <c r="O28" s="86" t="str">
        <f t="shared" si="4"/>
        <v>B170</v>
      </c>
      <c r="P28" s="381" t="str">
        <f t="shared" si="5"/>
        <v>B303</v>
      </c>
      <c r="Q28" s="383" t="str">
        <f t="shared" si="6"/>
        <v>B170</v>
      </c>
      <c r="S28" s="85">
        <v>3</v>
      </c>
      <c r="T28" s="379" t="s">
        <v>5910</v>
      </c>
      <c r="U28" s="402"/>
      <c r="V28" s="402"/>
      <c r="W28" s="380"/>
      <c r="X28" s="80" t="s">
        <v>6043</v>
      </c>
      <c r="Y28" s="80" t="s">
        <v>44</v>
      </c>
    </row>
    <row r="29" spans="2:25" ht="22.5" customHeight="1">
      <c r="B29" s="81">
        <v>4</v>
      </c>
      <c r="C29" s="381" t="str">
        <f t="shared" si="0"/>
        <v>B23</v>
      </c>
      <c r="D29" s="382"/>
      <c r="E29" s="382"/>
      <c r="F29" s="383"/>
      <c r="G29" s="86" t="str">
        <f t="shared" si="1"/>
        <v>B156</v>
      </c>
      <c r="H29" s="86" t="str">
        <f t="shared" si="2"/>
        <v>B289</v>
      </c>
      <c r="J29" s="81">
        <v>19</v>
      </c>
      <c r="K29" s="381" t="str">
        <f t="shared" si="3"/>
        <v>B38</v>
      </c>
      <c r="L29" s="382"/>
      <c r="M29" s="382"/>
      <c r="N29" s="383"/>
      <c r="O29" s="86" t="str">
        <f t="shared" si="4"/>
        <v>B171</v>
      </c>
      <c r="P29" s="381" t="str">
        <f t="shared" si="5"/>
        <v>B304</v>
      </c>
      <c r="Q29" s="383" t="str">
        <f t="shared" si="6"/>
        <v>B171</v>
      </c>
      <c r="S29" s="85">
        <v>4</v>
      </c>
      <c r="T29" s="379" t="s">
        <v>5911</v>
      </c>
      <c r="U29" s="402"/>
      <c r="V29" s="402"/>
      <c r="W29" s="380"/>
      <c r="X29" s="80" t="s">
        <v>6044</v>
      </c>
      <c r="Y29" s="80" t="s">
        <v>45</v>
      </c>
    </row>
    <row r="30" spans="2:25" ht="22.5" customHeight="1">
      <c r="B30" s="81">
        <v>5</v>
      </c>
      <c r="C30" s="381" t="str">
        <f t="shared" si="0"/>
        <v>B24</v>
      </c>
      <c r="D30" s="382"/>
      <c r="E30" s="382"/>
      <c r="F30" s="383"/>
      <c r="G30" s="86" t="str">
        <f t="shared" si="1"/>
        <v>B157</v>
      </c>
      <c r="H30" s="86" t="str">
        <f t="shared" si="2"/>
        <v>B290</v>
      </c>
      <c r="J30" s="81">
        <v>20</v>
      </c>
      <c r="K30" s="381" t="str">
        <f t="shared" si="3"/>
        <v>B39</v>
      </c>
      <c r="L30" s="382"/>
      <c r="M30" s="382"/>
      <c r="N30" s="383"/>
      <c r="O30" s="86" t="str">
        <f t="shared" si="4"/>
        <v>B172</v>
      </c>
      <c r="P30" s="381" t="str">
        <f t="shared" si="5"/>
        <v>B305</v>
      </c>
      <c r="Q30" s="383" t="str">
        <f t="shared" si="6"/>
        <v>B172</v>
      </c>
      <c r="S30" s="85">
        <v>5</v>
      </c>
      <c r="T30" s="379" t="s">
        <v>5912</v>
      </c>
      <c r="U30" s="402"/>
      <c r="V30" s="402"/>
      <c r="W30" s="380"/>
      <c r="X30" s="80" t="s">
        <v>6045</v>
      </c>
      <c r="Y30" s="80" t="s">
        <v>46</v>
      </c>
    </row>
    <row r="31" spans="2:25" ht="22.5" customHeight="1">
      <c r="B31" s="81">
        <v>6</v>
      </c>
      <c r="C31" s="381" t="str">
        <f t="shared" si="0"/>
        <v>B25</v>
      </c>
      <c r="D31" s="382"/>
      <c r="E31" s="382"/>
      <c r="F31" s="383"/>
      <c r="G31" s="86" t="str">
        <f t="shared" si="1"/>
        <v>B158</v>
      </c>
      <c r="H31" s="86" t="str">
        <f t="shared" si="2"/>
        <v>B291</v>
      </c>
      <c r="J31" s="81">
        <v>21</v>
      </c>
      <c r="K31" s="381" t="str">
        <f t="shared" si="3"/>
        <v>B40</v>
      </c>
      <c r="L31" s="382"/>
      <c r="M31" s="382"/>
      <c r="N31" s="383"/>
      <c r="O31" s="86" t="str">
        <f t="shared" si="4"/>
        <v>B173</v>
      </c>
      <c r="P31" s="381" t="str">
        <f t="shared" si="5"/>
        <v>B306</v>
      </c>
      <c r="Q31" s="383" t="str">
        <f t="shared" si="6"/>
        <v>B173</v>
      </c>
      <c r="S31" s="85">
        <v>6</v>
      </c>
      <c r="T31" s="379" t="s">
        <v>5913</v>
      </c>
      <c r="U31" s="402"/>
      <c r="V31" s="402"/>
      <c r="W31" s="380"/>
      <c r="X31" s="80" t="s">
        <v>6046</v>
      </c>
      <c r="Y31" s="80" t="s">
        <v>47</v>
      </c>
    </row>
    <row r="32" spans="2:25" ht="22.5" customHeight="1">
      <c r="B32" s="81">
        <v>7</v>
      </c>
      <c r="C32" s="381" t="str">
        <f t="shared" si="0"/>
        <v>B26</v>
      </c>
      <c r="D32" s="382"/>
      <c r="E32" s="382"/>
      <c r="F32" s="383"/>
      <c r="G32" s="86" t="str">
        <f t="shared" si="1"/>
        <v>B159</v>
      </c>
      <c r="H32" s="86" t="str">
        <f t="shared" si="2"/>
        <v>B292</v>
      </c>
      <c r="J32" s="81">
        <v>22</v>
      </c>
      <c r="K32" s="381" t="str">
        <f t="shared" si="3"/>
        <v>B41</v>
      </c>
      <c r="L32" s="382"/>
      <c r="M32" s="382"/>
      <c r="N32" s="383"/>
      <c r="O32" s="86" t="str">
        <f t="shared" si="4"/>
        <v>B174</v>
      </c>
      <c r="P32" s="381" t="str">
        <f t="shared" si="5"/>
        <v>B307</v>
      </c>
      <c r="Q32" s="383" t="str">
        <f t="shared" si="6"/>
        <v>B174</v>
      </c>
      <c r="S32" s="85">
        <v>7</v>
      </c>
      <c r="T32" s="379" t="s">
        <v>5914</v>
      </c>
      <c r="U32" s="402"/>
      <c r="V32" s="402"/>
      <c r="W32" s="380"/>
      <c r="X32" s="80" t="s">
        <v>6047</v>
      </c>
      <c r="Y32" s="80" t="s">
        <v>48</v>
      </c>
    </row>
    <row r="33" spans="2:25" ht="22.5" customHeight="1">
      <c r="B33" s="81">
        <v>8</v>
      </c>
      <c r="C33" s="381" t="str">
        <f t="shared" si="0"/>
        <v>B27</v>
      </c>
      <c r="D33" s="382"/>
      <c r="E33" s="382"/>
      <c r="F33" s="383"/>
      <c r="G33" s="86" t="str">
        <f t="shared" si="1"/>
        <v>B160</v>
      </c>
      <c r="H33" s="86" t="str">
        <f t="shared" si="2"/>
        <v>B293</v>
      </c>
      <c r="J33" s="81">
        <v>23</v>
      </c>
      <c r="K33" s="381" t="str">
        <f t="shared" si="3"/>
        <v>B42</v>
      </c>
      <c r="L33" s="382"/>
      <c r="M33" s="382"/>
      <c r="N33" s="383"/>
      <c r="O33" s="86" t="str">
        <f t="shared" si="4"/>
        <v>B175</v>
      </c>
      <c r="P33" s="381" t="str">
        <f t="shared" si="5"/>
        <v>B308</v>
      </c>
      <c r="Q33" s="383" t="str">
        <f t="shared" si="6"/>
        <v>B175</v>
      </c>
      <c r="S33" s="85">
        <v>8</v>
      </c>
      <c r="T33" s="379" t="s">
        <v>5915</v>
      </c>
      <c r="U33" s="402"/>
      <c r="V33" s="402"/>
      <c r="W33" s="380"/>
      <c r="X33" s="80" t="s">
        <v>6048</v>
      </c>
      <c r="Y33" s="80" t="s">
        <v>49</v>
      </c>
    </row>
    <row r="34" spans="2:25" ht="22.5" customHeight="1">
      <c r="B34" s="81">
        <v>9</v>
      </c>
      <c r="C34" s="381" t="str">
        <f t="shared" si="0"/>
        <v>B28</v>
      </c>
      <c r="D34" s="382"/>
      <c r="E34" s="382"/>
      <c r="F34" s="383"/>
      <c r="G34" s="86" t="str">
        <f t="shared" si="1"/>
        <v>B161</v>
      </c>
      <c r="H34" s="86" t="str">
        <f t="shared" si="2"/>
        <v>B294</v>
      </c>
      <c r="J34" s="81">
        <v>24</v>
      </c>
      <c r="K34" s="381" t="str">
        <f t="shared" si="3"/>
        <v>B43</v>
      </c>
      <c r="L34" s="382"/>
      <c r="M34" s="382"/>
      <c r="N34" s="383"/>
      <c r="O34" s="86" t="str">
        <f t="shared" si="4"/>
        <v>B176</v>
      </c>
      <c r="P34" s="381" t="str">
        <f t="shared" si="5"/>
        <v>B309</v>
      </c>
      <c r="Q34" s="383" t="str">
        <f t="shared" si="6"/>
        <v>B176</v>
      </c>
      <c r="S34" s="85">
        <v>9</v>
      </c>
      <c r="T34" s="379" t="s">
        <v>5916</v>
      </c>
      <c r="U34" s="402"/>
      <c r="V34" s="402"/>
      <c r="W34" s="380"/>
      <c r="X34" s="80" t="s">
        <v>6049</v>
      </c>
      <c r="Y34" s="80" t="s">
        <v>50</v>
      </c>
    </row>
    <row r="35" spans="2:25" ht="22.5" customHeight="1">
      <c r="B35" s="81">
        <v>10</v>
      </c>
      <c r="C35" s="381" t="str">
        <f t="shared" si="0"/>
        <v>B29</v>
      </c>
      <c r="D35" s="382"/>
      <c r="E35" s="382"/>
      <c r="F35" s="383"/>
      <c r="G35" s="86" t="str">
        <f t="shared" si="1"/>
        <v>B162</v>
      </c>
      <c r="H35" s="86" t="str">
        <f t="shared" si="2"/>
        <v>B295</v>
      </c>
      <c r="J35" s="81">
        <v>25</v>
      </c>
      <c r="K35" s="381" t="str">
        <f t="shared" si="3"/>
        <v>B44</v>
      </c>
      <c r="L35" s="382"/>
      <c r="M35" s="382"/>
      <c r="N35" s="383"/>
      <c r="O35" s="86" t="str">
        <f t="shared" si="4"/>
        <v>B177</v>
      </c>
      <c r="P35" s="381" t="str">
        <f t="shared" si="5"/>
        <v>B310</v>
      </c>
      <c r="Q35" s="383" t="str">
        <f t="shared" si="6"/>
        <v>B177</v>
      </c>
      <c r="S35" s="85">
        <v>10</v>
      </c>
      <c r="T35" s="379" t="s">
        <v>5917</v>
      </c>
      <c r="U35" s="402"/>
      <c r="V35" s="402"/>
      <c r="W35" s="380"/>
      <c r="X35" s="80" t="s">
        <v>6050</v>
      </c>
      <c r="Y35" s="80" t="s">
        <v>51</v>
      </c>
    </row>
    <row r="36" spans="2:25" ht="22.5" customHeight="1">
      <c r="B36" s="81">
        <v>11</v>
      </c>
      <c r="C36" s="381" t="str">
        <f t="shared" si="0"/>
        <v>B30</v>
      </c>
      <c r="D36" s="382"/>
      <c r="E36" s="382"/>
      <c r="F36" s="383"/>
      <c r="G36" s="86" t="str">
        <f t="shared" si="1"/>
        <v>B163</v>
      </c>
      <c r="H36" s="86" t="str">
        <f t="shared" si="2"/>
        <v>B296</v>
      </c>
      <c r="J36" s="81">
        <v>26</v>
      </c>
      <c r="K36" s="381" t="str">
        <f t="shared" si="3"/>
        <v>B45</v>
      </c>
      <c r="L36" s="382"/>
      <c r="M36" s="382"/>
      <c r="N36" s="383"/>
      <c r="O36" s="86" t="str">
        <f t="shared" si="4"/>
        <v>B178</v>
      </c>
      <c r="P36" s="381" t="str">
        <f t="shared" si="5"/>
        <v>B311</v>
      </c>
      <c r="Q36" s="383" t="str">
        <f t="shared" si="6"/>
        <v>B178</v>
      </c>
      <c r="S36" s="85">
        <v>11</v>
      </c>
      <c r="T36" s="379" t="s">
        <v>5918</v>
      </c>
      <c r="U36" s="402"/>
      <c r="V36" s="402"/>
      <c r="W36" s="380"/>
      <c r="X36" s="80" t="s">
        <v>6051</v>
      </c>
      <c r="Y36" s="80" t="s">
        <v>52</v>
      </c>
    </row>
    <row r="37" spans="2:25" ht="22.5" customHeight="1">
      <c r="B37" s="81">
        <v>12</v>
      </c>
      <c r="C37" s="381" t="str">
        <f t="shared" si="0"/>
        <v>B31</v>
      </c>
      <c r="D37" s="382"/>
      <c r="E37" s="382"/>
      <c r="F37" s="383"/>
      <c r="G37" s="86" t="str">
        <f t="shared" si="1"/>
        <v>B164</v>
      </c>
      <c r="H37" s="86" t="str">
        <f t="shared" si="2"/>
        <v>B297</v>
      </c>
      <c r="J37" s="81">
        <v>27</v>
      </c>
      <c r="K37" s="381" t="str">
        <f t="shared" si="3"/>
        <v>B46</v>
      </c>
      <c r="L37" s="382"/>
      <c r="M37" s="382"/>
      <c r="N37" s="383"/>
      <c r="O37" s="86" t="str">
        <f t="shared" si="4"/>
        <v>B179</v>
      </c>
      <c r="P37" s="381" t="str">
        <f t="shared" si="5"/>
        <v>B312</v>
      </c>
      <c r="Q37" s="383" t="str">
        <f t="shared" si="6"/>
        <v>B179</v>
      </c>
      <c r="S37" s="85">
        <v>12</v>
      </c>
      <c r="T37" s="379" t="s">
        <v>5919</v>
      </c>
      <c r="U37" s="402"/>
      <c r="V37" s="402"/>
      <c r="W37" s="380"/>
      <c r="X37" s="80" t="s">
        <v>6052</v>
      </c>
      <c r="Y37" s="80" t="s">
        <v>53</v>
      </c>
    </row>
    <row r="38" spans="2:25" ht="22.5" customHeight="1">
      <c r="B38" s="81">
        <v>13</v>
      </c>
      <c r="C38" s="381" t="str">
        <f t="shared" si="0"/>
        <v>B32</v>
      </c>
      <c r="D38" s="382"/>
      <c r="E38" s="382"/>
      <c r="F38" s="383"/>
      <c r="G38" s="86" t="str">
        <f t="shared" si="1"/>
        <v>B165</v>
      </c>
      <c r="H38" s="86" t="str">
        <f t="shared" si="2"/>
        <v>B298</v>
      </c>
      <c r="J38" s="81">
        <v>28</v>
      </c>
      <c r="K38" s="381" t="str">
        <f t="shared" si="3"/>
        <v>B47</v>
      </c>
      <c r="L38" s="382"/>
      <c r="M38" s="382"/>
      <c r="N38" s="383"/>
      <c r="O38" s="86" t="str">
        <f t="shared" si="4"/>
        <v>B180</v>
      </c>
      <c r="P38" s="381" t="str">
        <f t="shared" si="5"/>
        <v>B313</v>
      </c>
      <c r="Q38" s="383" t="str">
        <f t="shared" si="6"/>
        <v>B180</v>
      </c>
      <c r="S38" s="85">
        <v>13</v>
      </c>
      <c r="T38" s="379" t="s">
        <v>5920</v>
      </c>
      <c r="U38" s="402"/>
      <c r="V38" s="402"/>
      <c r="W38" s="380"/>
      <c r="X38" s="80" t="s">
        <v>6053</v>
      </c>
      <c r="Y38" s="80" t="s">
        <v>54</v>
      </c>
    </row>
    <row r="39" spans="2:25" ht="22.5" customHeight="1">
      <c r="B39" s="81">
        <v>14</v>
      </c>
      <c r="C39" s="381" t="str">
        <f t="shared" si="0"/>
        <v>B33</v>
      </c>
      <c r="D39" s="382"/>
      <c r="E39" s="382"/>
      <c r="F39" s="383"/>
      <c r="G39" s="86" t="str">
        <f t="shared" si="1"/>
        <v>B166</v>
      </c>
      <c r="H39" s="86" t="str">
        <f t="shared" si="2"/>
        <v>B299</v>
      </c>
      <c r="J39" s="81">
        <v>29</v>
      </c>
      <c r="K39" s="381" t="str">
        <f t="shared" si="3"/>
        <v>B48</v>
      </c>
      <c r="L39" s="382"/>
      <c r="M39" s="382"/>
      <c r="N39" s="383"/>
      <c r="O39" s="86" t="str">
        <f t="shared" si="4"/>
        <v>B181</v>
      </c>
      <c r="P39" s="381" t="str">
        <f t="shared" si="5"/>
        <v>B314</v>
      </c>
      <c r="Q39" s="383" t="str">
        <f t="shared" si="6"/>
        <v>B181</v>
      </c>
      <c r="S39" s="85">
        <v>14</v>
      </c>
      <c r="T39" s="379" t="s">
        <v>5921</v>
      </c>
      <c r="U39" s="402"/>
      <c r="V39" s="402"/>
      <c r="W39" s="380"/>
      <c r="X39" s="80" t="s">
        <v>6054</v>
      </c>
      <c r="Y39" s="80" t="s">
        <v>55</v>
      </c>
    </row>
    <row r="40" spans="2:25" ht="22.5" customHeight="1">
      <c r="B40" s="81">
        <v>15</v>
      </c>
      <c r="C40" s="381" t="str">
        <f t="shared" si="0"/>
        <v>B34</v>
      </c>
      <c r="D40" s="382"/>
      <c r="E40" s="382"/>
      <c r="F40" s="383"/>
      <c r="G40" s="86" t="str">
        <f t="shared" si="1"/>
        <v>B167</v>
      </c>
      <c r="H40" s="86" t="str">
        <f t="shared" si="2"/>
        <v>B300</v>
      </c>
      <c r="J40" s="81">
        <v>30</v>
      </c>
      <c r="K40" s="381" t="str">
        <f t="shared" si="3"/>
        <v>B49</v>
      </c>
      <c r="L40" s="382"/>
      <c r="M40" s="382"/>
      <c r="N40" s="383"/>
      <c r="O40" s="86" t="str">
        <f t="shared" si="4"/>
        <v>B182</v>
      </c>
      <c r="P40" s="381" t="str">
        <f t="shared" si="5"/>
        <v>B315</v>
      </c>
      <c r="Q40" s="383" t="str">
        <f t="shared" si="6"/>
        <v>B182</v>
      </c>
      <c r="S40" s="85">
        <v>15</v>
      </c>
      <c r="T40" s="379" t="s">
        <v>5922</v>
      </c>
      <c r="U40" s="402"/>
      <c r="V40" s="402"/>
      <c r="W40" s="380"/>
      <c r="X40" s="80" t="s">
        <v>6055</v>
      </c>
      <c r="Y40" s="80" t="s">
        <v>56</v>
      </c>
    </row>
    <row r="41" spans="19:25" ht="22.5" customHeight="1">
      <c r="S41" s="85">
        <v>16</v>
      </c>
      <c r="T41" s="379" t="s">
        <v>5923</v>
      </c>
      <c r="U41" s="402"/>
      <c r="V41" s="402"/>
      <c r="W41" s="380"/>
      <c r="X41" s="80" t="s">
        <v>6056</v>
      </c>
      <c r="Y41" s="80" t="s">
        <v>57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5924</v>
      </c>
      <c r="U42" s="402"/>
      <c r="V42" s="402"/>
      <c r="W42" s="380"/>
      <c r="X42" s="80" t="s">
        <v>6057</v>
      </c>
      <c r="Y42" s="80" t="s">
        <v>58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5925</v>
      </c>
      <c r="U43" s="402"/>
      <c r="V43" s="402"/>
      <c r="W43" s="380"/>
      <c r="X43" s="80" t="s">
        <v>6058</v>
      </c>
      <c r="Y43" s="80" t="s">
        <v>59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5926</v>
      </c>
      <c r="U44" s="402"/>
      <c r="V44" s="402"/>
      <c r="W44" s="380"/>
      <c r="X44" s="80" t="s">
        <v>6059</v>
      </c>
      <c r="Y44" s="80" t="s">
        <v>60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5927</v>
      </c>
      <c r="U45" s="402"/>
      <c r="V45" s="402"/>
      <c r="W45" s="380"/>
      <c r="X45" s="80" t="s">
        <v>6060</v>
      </c>
      <c r="Y45" s="80" t="s">
        <v>61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5928</v>
      </c>
      <c r="U46" s="402"/>
      <c r="V46" s="402"/>
      <c r="W46" s="380"/>
      <c r="X46" s="80" t="s">
        <v>6061</v>
      </c>
      <c r="Y46" s="80" t="s">
        <v>62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5929</v>
      </c>
      <c r="U47" s="402"/>
      <c r="V47" s="402"/>
      <c r="W47" s="380"/>
      <c r="X47" s="80" t="s">
        <v>6062</v>
      </c>
      <c r="Y47" s="80" t="s">
        <v>63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5930</v>
      </c>
      <c r="U48" s="402"/>
      <c r="V48" s="402"/>
      <c r="W48" s="380"/>
      <c r="X48" s="80" t="s">
        <v>6063</v>
      </c>
      <c r="Y48" s="80" t="s">
        <v>64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5931</v>
      </c>
      <c r="U49" s="402"/>
      <c r="V49" s="402"/>
      <c r="W49" s="380"/>
      <c r="X49" s="80" t="s">
        <v>6064</v>
      </c>
      <c r="Y49" s="80" t="s">
        <v>65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5932</v>
      </c>
      <c r="U50" s="402"/>
      <c r="V50" s="402"/>
      <c r="W50" s="380"/>
      <c r="X50" s="80" t="s">
        <v>6065</v>
      </c>
      <c r="Y50" s="80" t="s">
        <v>66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5933</v>
      </c>
      <c r="U51" s="402"/>
      <c r="V51" s="402"/>
      <c r="W51" s="380"/>
      <c r="X51" s="80" t="s">
        <v>6066</v>
      </c>
      <c r="Y51" s="80" t="s">
        <v>67</v>
      </c>
    </row>
    <row r="52" spans="19:25" ht="22.5" customHeight="1">
      <c r="S52" s="85">
        <v>27</v>
      </c>
      <c r="T52" s="379" t="s">
        <v>5934</v>
      </c>
      <c r="U52" s="402"/>
      <c r="V52" s="402"/>
      <c r="W52" s="380"/>
      <c r="X52" s="80" t="s">
        <v>6067</v>
      </c>
      <c r="Y52" s="80" t="s">
        <v>68</v>
      </c>
    </row>
    <row r="53" spans="19:25" ht="22.5" customHeight="1">
      <c r="S53" s="85">
        <v>28</v>
      </c>
      <c r="T53" s="379" t="s">
        <v>5935</v>
      </c>
      <c r="U53" s="402"/>
      <c r="V53" s="402"/>
      <c r="W53" s="380"/>
      <c r="X53" s="80" t="s">
        <v>6068</v>
      </c>
      <c r="Y53" s="80" t="s">
        <v>69</v>
      </c>
    </row>
    <row r="54" spans="19:25" ht="22.5" customHeight="1">
      <c r="S54" s="85">
        <v>29</v>
      </c>
      <c r="T54" s="379" t="s">
        <v>5936</v>
      </c>
      <c r="U54" s="402"/>
      <c r="V54" s="402"/>
      <c r="W54" s="380"/>
      <c r="X54" s="80" t="s">
        <v>6069</v>
      </c>
      <c r="Y54" s="80" t="s">
        <v>70</v>
      </c>
    </row>
    <row r="55" spans="19:25" ht="22.5" customHeight="1">
      <c r="S55" s="85">
        <v>30</v>
      </c>
      <c r="T55" s="379" t="s">
        <v>5937</v>
      </c>
      <c r="U55" s="402"/>
      <c r="V55" s="402"/>
      <c r="W55" s="380"/>
      <c r="X55" s="80" t="s">
        <v>6070</v>
      </c>
      <c r="Y55" s="80" t="s">
        <v>71</v>
      </c>
    </row>
    <row r="56" spans="4:25" ht="22.5" customHeight="1">
      <c r="D56" s="11"/>
      <c r="E56" s="11"/>
      <c r="F56" s="11"/>
      <c r="S56" s="85">
        <v>31</v>
      </c>
      <c r="T56" s="379" t="s">
        <v>5938</v>
      </c>
      <c r="U56" s="402"/>
      <c r="V56" s="402"/>
      <c r="W56" s="380"/>
      <c r="X56" s="80" t="s">
        <v>6071</v>
      </c>
      <c r="Y56" s="80" t="s">
        <v>72</v>
      </c>
    </row>
    <row r="57" spans="4:25" ht="22.5" customHeight="1">
      <c r="D57" s="11"/>
      <c r="E57" s="11"/>
      <c r="F57" s="11"/>
      <c r="S57" s="85">
        <v>32</v>
      </c>
      <c r="T57" s="379" t="s">
        <v>5939</v>
      </c>
      <c r="U57" s="402"/>
      <c r="V57" s="402"/>
      <c r="W57" s="380"/>
      <c r="X57" s="80" t="s">
        <v>6072</v>
      </c>
      <c r="Y57" s="80" t="s">
        <v>73</v>
      </c>
    </row>
    <row r="58" spans="19:25" ht="22.5" customHeight="1">
      <c r="S58" s="85">
        <v>33</v>
      </c>
      <c r="T58" s="379" t="s">
        <v>5940</v>
      </c>
      <c r="U58" s="402"/>
      <c r="V58" s="402"/>
      <c r="W58" s="380"/>
      <c r="X58" s="80" t="s">
        <v>6073</v>
      </c>
      <c r="Y58" s="80" t="s">
        <v>74</v>
      </c>
    </row>
    <row r="59" spans="19:25" ht="22.5" customHeight="1">
      <c r="S59" s="85">
        <v>34</v>
      </c>
      <c r="T59" s="379" t="s">
        <v>5941</v>
      </c>
      <c r="U59" s="402"/>
      <c r="V59" s="402"/>
      <c r="W59" s="380"/>
      <c r="X59" s="80" t="s">
        <v>6074</v>
      </c>
      <c r="Y59" s="80" t="s">
        <v>75</v>
      </c>
    </row>
    <row r="60" spans="19:25" ht="22.5" customHeight="1">
      <c r="S60" s="85">
        <v>35</v>
      </c>
      <c r="T60" s="379" t="s">
        <v>5942</v>
      </c>
      <c r="U60" s="402"/>
      <c r="V60" s="402"/>
      <c r="W60" s="380"/>
      <c r="X60" s="80" t="s">
        <v>6075</v>
      </c>
      <c r="Y60" s="80" t="s">
        <v>76</v>
      </c>
    </row>
    <row r="61" spans="19:25" ht="22.5" customHeight="1">
      <c r="S61" s="85">
        <v>36</v>
      </c>
      <c r="T61" s="379" t="s">
        <v>5943</v>
      </c>
      <c r="U61" s="402"/>
      <c r="V61" s="402"/>
      <c r="W61" s="380"/>
      <c r="X61" s="80" t="s">
        <v>6076</v>
      </c>
      <c r="Y61" s="80" t="s">
        <v>77</v>
      </c>
    </row>
    <row r="62" spans="19:25" ht="22.5" customHeight="1">
      <c r="S62" s="85">
        <v>37</v>
      </c>
      <c r="T62" s="379" t="s">
        <v>5944</v>
      </c>
      <c r="U62" s="402"/>
      <c r="V62" s="402"/>
      <c r="W62" s="380"/>
      <c r="X62" s="80" t="s">
        <v>6077</v>
      </c>
      <c r="Y62" s="80" t="s">
        <v>78</v>
      </c>
    </row>
    <row r="63" spans="19:25" ht="22.5" customHeight="1">
      <c r="S63" s="85">
        <v>38</v>
      </c>
      <c r="T63" s="379" t="s">
        <v>5945</v>
      </c>
      <c r="U63" s="402"/>
      <c r="V63" s="402"/>
      <c r="W63" s="380"/>
      <c r="X63" s="80" t="s">
        <v>6078</v>
      </c>
      <c r="Y63" s="80" t="s">
        <v>79</v>
      </c>
    </row>
    <row r="64" spans="19:25" ht="22.5" customHeight="1">
      <c r="S64" s="85">
        <v>39</v>
      </c>
      <c r="T64" s="379" t="s">
        <v>5946</v>
      </c>
      <c r="U64" s="402"/>
      <c r="V64" s="402"/>
      <c r="W64" s="380"/>
      <c r="X64" s="80" t="s">
        <v>6079</v>
      </c>
      <c r="Y64" s="80" t="s">
        <v>80</v>
      </c>
    </row>
    <row r="65" spans="19:25" ht="22.5" customHeight="1">
      <c r="S65" s="85">
        <v>40</v>
      </c>
      <c r="T65" s="379" t="s">
        <v>5947</v>
      </c>
      <c r="U65" s="402"/>
      <c r="V65" s="402"/>
      <c r="W65" s="380"/>
      <c r="X65" s="80" t="s">
        <v>6080</v>
      </c>
      <c r="Y65" s="80" t="s">
        <v>81</v>
      </c>
    </row>
    <row r="66" spans="19:25" ht="22.5" customHeight="1">
      <c r="S66" s="85">
        <v>41</v>
      </c>
      <c r="T66" s="379" t="s">
        <v>5948</v>
      </c>
      <c r="U66" s="402"/>
      <c r="V66" s="402"/>
      <c r="W66" s="380"/>
      <c r="X66" s="80" t="s">
        <v>6081</v>
      </c>
      <c r="Y66" s="80" t="s">
        <v>82</v>
      </c>
    </row>
    <row r="67" spans="19:25" ht="22.5" customHeight="1">
      <c r="S67" s="85">
        <v>42</v>
      </c>
      <c r="T67" s="379" t="s">
        <v>5949</v>
      </c>
      <c r="U67" s="402"/>
      <c r="V67" s="402"/>
      <c r="W67" s="380"/>
      <c r="X67" s="80" t="s">
        <v>6082</v>
      </c>
      <c r="Y67" s="80" t="s">
        <v>83</v>
      </c>
    </row>
    <row r="68" spans="19:25" ht="22.5" customHeight="1">
      <c r="S68" s="85">
        <v>43</v>
      </c>
      <c r="T68" s="379" t="s">
        <v>5950</v>
      </c>
      <c r="U68" s="402"/>
      <c r="V68" s="402"/>
      <c r="W68" s="380"/>
      <c r="X68" s="80" t="s">
        <v>6083</v>
      </c>
      <c r="Y68" s="80" t="s">
        <v>84</v>
      </c>
    </row>
    <row r="69" spans="19:25" ht="22.5" customHeight="1">
      <c r="S69" s="85">
        <v>44</v>
      </c>
      <c r="T69" s="379" t="s">
        <v>5951</v>
      </c>
      <c r="U69" s="402"/>
      <c r="V69" s="402"/>
      <c r="W69" s="380"/>
      <c r="X69" s="80" t="s">
        <v>6084</v>
      </c>
      <c r="Y69" s="80" t="s">
        <v>85</v>
      </c>
    </row>
    <row r="70" spans="19:25" ht="22.5" customHeight="1">
      <c r="S70" s="85">
        <v>45</v>
      </c>
      <c r="T70" s="379" t="s">
        <v>5952</v>
      </c>
      <c r="U70" s="402"/>
      <c r="V70" s="402"/>
      <c r="W70" s="380"/>
      <c r="X70" s="80" t="s">
        <v>6085</v>
      </c>
      <c r="Y70" s="80" t="s">
        <v>86</v>
      </c>
    </row>
    <row r="71" spans="19:25" ht="22.5" customHeight="1">
      <c r="S71" s="85">
        <v>46</v>
      </c>
      <c r="T71" s="379" t="s">
        <v>5953</v>
      </c>
      <c r="U71" s="402"/>
      <c r="V71" s="402"/>
      <c r="W71" s="380"/>
      <c r="X71" s="80" t="s">
        <v>6086</v>
      </c>
      <c r="Y71" s="80" t="s">
        <v>87</v>
      </c>
    </row>
    <row r="72" spans="19:25" ht="22.5" customHeight="1">
      <c r="S72" s="85">
        <v>47</v>
      </c>
      <c r="T72" s="379" t="s">
        <v>5954</v>
      </c>
      <c r="U72" s="402"/>
      <c r="V72" s="402"/>
      <c r="W72" s="380"/>
      <c r="X72" s="80" t="s">
        <v>6087</v>
      </c>
      <c r="Y72" s="80" t="s">
        <v>88</v>
      </c>
    </row>
    <row r="73" spans="19:25" ht="22.5" customHeight="1">
      <c r="S73" s="85">
        <v>48</v>
      </c>
      <c r="T73" s="379" t="s">
        <v>5955</v>
      </c>
      <c r="U73" s="402"/>
      <c r="V73" s="402"/>
      <c r="W73" s="380"/>
      <c r="X73" s="80" t="s">
        <v>6088</v>
      </c>
      <c r="Y73" s="80" t="s">
        <v>89</v>
      </c>
    </row>
    <row r="74" spans="19:25" ht="22.5" customHeight="1">
      <c r="S74" s="85">
        <v>49</v>
      </c>
      <c r="T74" s="379" t="s">
        <v>5956</v>
      </c>
      <c r="U74" s="402"/>
      <c r="V74" s="402"/>
      <c r="W74" s="380"/>
      <c r="X74" s="80" t="s">
        <v>6089</v>
      </c>
      <c r="Y74" s="80" t="s">
        <v>90</v>
      </c>
    </row>
    <row r="75" spans="19:25" ht="22.5" customHeight="1">
      <c r="S75" s="85">
        <v>50</v>
      </c>
      <c r="T75" s="379" t="s">
        <v>5957</v>
      </c>
      <c r="U75" s="402"/>
      <c r="V75" s="402"/>
      <c r="W75" s="380"/>
      <c r="X75" s="80" t="s">
        <v>6090</v>
      </c>
      <c r="Y75" s="80" t="s">
        <v>91</v>
      </c>
    </row>
    <row r="76" spans="19:25" ht="22.5" customHeight="1">
      <c r="S76" s="85">
        <v>51</v>
      </c>
      <c r="T76" s="379" t="s">
        <v>5958</v>
      </c>
      <c r="U76" s="402"/>
      <c r="V76" s="402"/>
      <c r="W76" s="380"/>
      <c r="X76" s="80" t="s">
        <v>6091</v>
      </c>
      <c r="Y76" s="80" t="s">
        <v>92</v>
      </c>
    </row>
    <row r="77" spans="19:25" ht="22.5" customHeight="1">
      <c r="S77" s="85">
        <v>52</v>
      </c>
      <c r="T77" s="379" t="s">
        <v>5959</v>
      </c>
      <c r="U77" s="402"/>
      <c r="V77" s="402"/>
      <c r="W77" s="380"/>
      <c r="X77" s="80" t="s">
        <v>6092</v>
      </c>
      <c r="Y77" s="80" t="s">
        <v>93</v>
      </c>
    </row>
    <row r="78" spans="19:25" ht="22.5" customHeight="1">
      <c r="S78" s="85">
        <v>53</v>
      </c>
      <c r="T78" s="379" t="s">
        <v>5960</v>
      </c>
      <c r="U78" s="402"/>
      <c r="V78" s="402"/>
      <c r="W78" s="380"/>
      <c r="X78" s="80" t="s">
        <v>6093</v>
      </c>
      <c r="Y78" s="80" t="s">
        <v>94</v>
      </c>
    </row>
    <row r="79" spans="19:25" ht="22.5" customHeight="1">
      <c r="S79" s="85">
        <v>54</v>
      </c>
      <c r="T79" s="379" t="s">
        <v>5961</v>
      </c>
      <c r="U79" s="402"/>
      <c r="V79" s="402"/>
      <c r="W79" s="380"/>
      <c r="X79" s="80" t="s">
        <v>6094</v>
      </c>
      <c r="Y79" s="80" t="s">
        <v>95</v>
      </c>
    </row>
    <row r="80" spans="19:25" ht="22.5" customHeight="1">
      <c r="S80" s="85">
        <v>55</v>
      </c>
      <c r="T80" s="379" t="s">
        <v>5962</v>
      </c>
      <c r="U80" s="402"/>
      <c r="V80" s="402"/>
      <c r="W80" s="380"/>
      <c r="X80" s="80" t="s">
        <v>6095</v>
      </c>
      <c r="Y80" s="80" t="s">
        <v>96</v>
      </c>
    </row>
    <row r="81" spans="19:25" ht="22.5" customHeight="1">
      <c r="S81" s="85">
        <v>56</v>
      </c>
      <c r="T81" s="379" t="s">
        <v>5963</v>
      </c>
      <c r="U81" s="402"/>
      <c r="V81" s="402"/>
      <c r="W81" s="380"/>
      <c r="X81" s="80" t="s">
        <v>6096</v>
      </c>
      <c r="Y81" s="80" t="s">
        <v>97</v>
      </c>
    </row>
    <row r="82" spans="19:25" ht="22.5" customHeight="1">
      <c r="S82" s="85">
        <v>57</v>
      </c>
      <c r="T82" s="379" t="s">
        <v>5964</v>
      </c>
      <c r="U82" s="402"/>
      <c r="V82" s="402"/>
      <c r="W82" s="380"/>
      <c r="X82" s="80" t="s">
        <v>6097</v>
      </c>
      <c r="Y82" s="80" t="s">
        <v>98</v>
      </c>
    </row>
    <row r="83" spans="19:25" ht="22.5" customHeight="1">
      <c r="S83" s="85">
        <v>58</v>
      </c>
      <c r="T83" s="379" t="s">
        <v>5965</v>
      </c>
      <c r="U83" s="402"/>
      <c r="V83" s="402"/>
      <c r="W83" s="380"/>
      <c r="X83" s="80" t="s">
        <v>6098</v>
      </c>
      <c r="Y83" s="80" t="s">
        <v>99</v>
      </c>
    </row>
    <row r="84" spans="19:25" ht="22.5" customHeight="1">
      <c r="S84" s="85">
        <v>59</v>
      </c>
      <c r="T84" s="379" t="s">
        <v>5966</v>
      </c>
      <c r="U84" s="402"/>
      <c r="V84" s="402"/>
      <c r="W84" s="380"/>
      <c r="X84" s="80" t="s">
        <v>6099</v>
      </c>
      <c r="Y84" s="80" t="s">
        <v>100</v>
      </c>
    </row>
    <row r="85" spans="19:25" ht="22.5" customHeight="1">
      <c r="S85" s="85">
        <v>60</v>
      </c>
      <c r="T85" s="379" t="s">
        <v>5967</v>
      </c>
      <c r="U85" s="402"/>
      <c r="V85" s="402"/>
      <c r="W85" s="380"/>
      <c r="X85" s="80" t="s">
        <v>6100</v>
      </c>
      <c r="Y85" s="80" t="s">
        <v>101</v>
      </c>
    </row>
    <row r="86" spans="19:25" ht="22.5" customHeight="1">
      <c r="S86" s="85">
        <v>61</v>
      </c>
      <c r="T86" s="379" t="s">
        <v>5968</v>
      </c>
      <c r="U86" s="402"/>
      <c r="V86" s="402"/>
      <c r="W86" s="380"/>
      <c r="X86" s="80" t="s">
        <v>6101</v>
      </c>
      <c r="Y86" s="80" t="s">
        <v>102</v>
      </c>
    </row>
    <row r="87" spans="19:25" ht="22.5" customHeight="1">
      <c r="S87" s="85">
        <v>62</v>
      </c>
      <c r="T87" s="379" t="s">
        <v>5969</v>
      </c>
      <c r="U87" s="402"/>
      <c r="V87" s="402"/>
      <c r="W87" s="380"/>
      <c r="X87" s="80" t="s">
        <v>6102</v>
      </c>
      <c r="Y87" s="80" t="s">
        <v>103</v>
      </c>
    </row>
    <row r="88" spans="19:25" ht="22.5" customHeight="1">
      <c r="S88" s="85">
        <v>63</v>
      </c>
      <c r="T88" s="379" t="s">
        <v>5970</v>
      </c>
      <c r="U88" s="402"/>
      <c r="V88" s="402"/>
      <c r="W88" s="380"/>
      <c r="X88" s="80" t="s">
        <v>6103</v>
      </c>
      <c r="Y88" s="80" t="s">
        <v>104</v>
      </c>
    </row>
    <row r="89" spans="19:25" ht="22.5" customHeight="1">
      <c r="S89" s="85">
        <v>64</v>
      </c>
      <c r="T89" s="379" t="s">
        <v>5971</v>
      </c>
      <c r="U89" s="402"/>
      <c r="V89" s="402"/>
      <c r="W89" s="380"/>
      <c r="X89" s="80" t="s">
        <v>6104</v>
      </c>
      <c r="Y89" s="80" t="s">
        <v>105</v>
      </c>
    </row>
    <row r="90" spans="19:25" ht="22.5" customHeight="1">
      <c r="S90" s="85">
        <v>65</v>
      </c>
      <c r="T90" s="379" t="s">
        <v>5972</v>
      </c>
      <c r="U90" s="402"/>
      <c r="V90" s="402"/>
      <c r="W90" s="380"/>
      <c r="X90" s="80" t="s">
        <v>6105</v>
      </c>
      <c r="Y90" s="80" t="s">
        <v>106</v>
      </c>
    </row>
    <row r="91" spans="19:25" ht="22.5" customHeight="1">
      <c r="S91" s="85">
        <v>66</v>
      </c>
      <c r="T91" s="379" t="s">
        <v>5973</v>
      </c>
      <c r="U91" s="402"/>
      <c r="V91" s="402"/>
      <c r="W91" s="380"/>
      <c r="X91" s="80" t="s">
        <v>6106</v>
      </c>
      <c r="Y91" s="80" t="s">
        <v>107</v>
      </c>
    </row>
    <row r="92" spans="19:25" ht="22.5" customHeight="1">
      <c r="S92" s="85">
        <v>67</v>
      </c>
      <c r="T92" s="379" t="s">
        <v>5974</v>
      </c>
      <c r="U92" s="402"/>
      <c r="V92" s="402"/>
      <c r="W92" s="380"/>
      <c r="X92" s="80" t="s">
        <v>6107</v>
      </c>
      <c r="Y92" s="80" t="s">
        <v>108</v>
      </c>
    </row>
    <row r="93" spans="19:25" ht="22.5" customHeight="1">
      <c r="S93" s="85">
        <v>68</v>
      </c>
      <c r="T93" s="379" t="s">
        <v>5975</v>
      </c>
      <c r="U93" s="402"/>
      <c r="V93" s="402"/>
      <c r="W93" s="380"/>
      <c r="X93" s="80" t="s">
        <v>6108</v>
      </c>
      <c r="Y93" s="80" t="s">
        <v>109</v>
      </c>
    </row>
    <row r="94" spans="19:25" ht="22.5" customHeight="1">
      <c r="S94" s="85">
        <v>69</v>
      </c>
      <c r="T94" s="379" t="s">
        <v>5976</v>
      </c>
      <c r="U94" s="402"/>
      <c r="V94" s="402"/>
      <c r="W94" s="380"/>
      <c r="X94" s="80" t="s">
        <v>6109</v>
      </c>
      <c r="Y94" s="80" t="s">
        <v>110</v>
      </c>
    </row>
    <row r="95" spans="19:25" ht="22.5" customHeight="1">
      <c r="S95" s="85">
        <v>70</v>
      </c>
      <c r="T95" s="379" t="s">
        <v>5977</v>
      </c>
      <c r="U95" s="402"/>
      <c r="V95" s="402"/>
      <c r="W95" s="380"/>
      <c r="X95" s="80" t="s">
        <v>6110</v>
      </c>
      <c r="Y95" s="80" t="s">
        <v>111</v>
      </c>
    </row>
    <row r="96" spans="19:25" ht="22.5" customHeight="1">
      <c r="S96" s="85">
        <v>71</v>
      </c>
      <c r="T96" s="379" t="s">
        <v>5978</v>
      </c>
      <c r="U96" s="402"/>
      <c r="V96" s="402"/>
      <c r="W96" s="380"/>
      <c r="X96" s="80" t="s">
        <v>6111</v>
      </c>
      <c r="Y96" s="80" t="s">
        <v>112</v>
      </c>
    </row>
    <row r="97" spans="19:25" ht="22.5" customHeight="1">
      <c r="S97" s="85">
        <v>72</v>
      </c>
      <c r="T97" s="379" t="s">
        <v>5979</v>
      </c>
      <c r="U97" s="402"/>
      <c r="V97" s="402"/>
      <c r="W97" s="380"/>
      <c r="X97" s="80" t="s">
        <v>6112</v>
      </c>
      <c r="Y97" s="80" t="s">
        <v>113</v>
      </c>
    </row>
    <row r="98" spans="19:25" ht="22.5" customHeight="1">
      <c r="S98" s="85">
        <v>73</v>
      </c>
      <c r="T98" s="379" t="s">
        <v>5980</v>
      </c>
      <c r="U98" s="402"/>
      <c r="V98" s="402"/>
      <c r="W98" s="380"/>
      <c r="X98" s="80" t="s">
        <v>6113</v>
      </c>
      <c r="Y98" s="80" t="s">
        <v>114</v>
      </c>
    </row>
    <row r="99" spans="19:25" ht="22.5" customHeight="1">
      <c r="S99" s="85">
        <v>74</v>
      </c>
      <c r="T99" s="379" t="s">
        <v>5981</v>
      </c>
      <c r="U99" s="402"/>
      <c r="V99" s="402"/>
      <c r="W99" s="380"/>
      <c r="X99" s="80" t="s">
        <v>6114</v>
      </c>
      <c r="Y99" s="80" t="s">
        <v>115</v>
      </c>
    </row>
    <row r="100" spans="19:25" ht="22.5" customHeight="1">
      <c r="S100" s="85">
        <v>75</v>
      </c>
      <c r="T100" s="379" t="s">
        <v>5982</v>
      </c>
      <c r="U100" s="402"/>
      <c r="V100" s="402"/>
      <c r="W100" s="380"/>
      <c r="X100" s="80" t="s">
        <v>6115</v>
      </c>
      <c r="Y100" s="80" t="s">
        <v>116</v>
      </c>
    </row>
    <row r="101" spans="19:25" ht="22.5" customHeight="1">
      <c r="S101" s="85">
        <v>76</v>
      </c>
      <c r="T101" s="379" t="s">
        <v>5983</v>
      </c>
      <c r="U101" s="402"/>
      <c r="V101" s="402"/>
      <c r="W101" s="380"/>
      <c r="X101" s="80" t="s">
        <v>6116</v>
      </c>
      <c r="Y101" s="80" t="s">
        <v>117</v>
      </c>
    </row>
    <row r="102" spans="19:25" ht="22.5" customHeight="1">
      <c r="S102" s="85">
        <v>77</v>
      </c>
      <c r="T102" s="379" t="s">
        <v>5984</v>
      </c>
      <c r="U102" s="402"/>
      <c r="V102" s="402"/>
      <c r="W102" s="380"/>
      <c r="X102" s="80" t="s">
        <v>6117</v>
      </c>
      <c r="Y102" s="80" t="s">
        <v>118</v>
      </c>
    </row>
    <row r="103" spans="19:25" ht="22.5" customHeight="1">
      <c r="S103" s="85">
        <v>78</v>
      </c>
      <c r="T103" s="379" t="s">
        <v>5985</v>
      </c>
      <c r="U103" s="402"/>
      <c r="V103" s="402"/>
      <c r="W103" s="380"/>
      <c r="X103" s="80" t="s">
        <v>6118</v>
      </c>
      <c r="Y103" s="80" t="s">
        <v>119</v>
      </c>
    </row>
    <row r="104" spans="19:25" ht="22.5" customHeight="1">
      <c r="S104" s="85">
        <v>79</v>
      </c>
      <c r="T104" s="379" t="s">
        <v>5986</v>
      </c>
      <c r="U104" s="402"/>
      <c r="V104" s="402"/>
      <c r="W104" s="380"/>
      <c r="X104" s="80" t="s">
        <v>6119</v>
      </c>
      <c r="Y104" s="80" t="s">
        <v>120</v>
      </c>
    </row>
    <row r="105" spans="19:25" ht="22.5" customHeight="1">
      <c r="S105" s="85">
        <v>80</v>
      </c>
      <c r="T105" s="379" t="s">
        <v>5987</v>
      </c>
      <c r="U105" s="402"/>
      <c r="V105" s="402"/>
      <c r="W105" s="380"/>
      <c r="X105" s="80" t="s">
        <v>6120</v>
      </c>
      <c r="Y105" s="80" t="s">
        <v>121</v>
      </c>
    </row>
    <row r="106" spans="19:25" ht="22.5" customHeight="1">
      <c r="S106" s="85">
        <v>81</v>
      </c>
      <c r="T106" s="379" t="s">
        <v>5988</v>
      </c>
      <c r="U106" s="402"/>
      <c r="V106" s="402"/>
      <c r="W106" s="380"/>
      <c r="X106" s="80" t="s">
        <v>6121</v>
      </c>
      <c r="Y106" s="80" t="s">
        <v>122</v>
      </c>
    </row>
    <row r="107" spans="19:25" ht="22.5" customHeight="1">
      <c r="S107" s="85">
        <v>82</v>
      </c>
      <c r="T107" s="379" t="s">
        <v>5989</v>
      </c>
      <c r="U107" s="402"/>
      <c r="V107" s="402"/>
      <c r="W107" s="380"/>
      <c r="X107" s="80" t="s">
        <v>6122</v>
      </c>
      <c r="Y107" s="80" t="s">
        <v>123</v>
      </c>
    </row>
    <row r="108" spans="19:25" ht="22.5" customHeight="1">
      <c r="S108" s="85">
        <v>83</v>
      </c>
      <c r="T108" s="379" t="s">
        <v>5990</v>
      </c>
      <c r="U108" s="402"/>
      <c r="V108" s="402"/>
      <c r="W108" s="380"/>
      <c r="X108" s="80" t="s">
        <v>6123</v>
      </c>
      <c r="Y108" s="80" t="s">
        <v>124</v>
      </c>
    </row>
    <row r="109" spans="19:25" ht="22.5" customHeight="1">
      <c r="S109" s="85">
        <v>84</v>
      </c>
      <c r="T109" s="379" t="s">
        <v>5991</v>
      </c>
      <c r="U109" s="402"/>
      <c r="V109" s="402"/>
      <c r="W109" s="380"/>
      <c r="X109" s="80" t="s">
        <v>6124</v>
      </c>
      <c r="Y109" s="80" t="s">
        <v>125</v>
      </c>
    </row>
    <row r="110" spans="19:25" ht="22.5" customHeight="1">
      <c r="S110" s="85">
        <v>85</v>
      </c>
      <c r="T110" s="379" t="s">
        <v>5992</v>
      </c>
      <c r="U110" s="402"/>
      <c r="V110" s="402"/>
      <c r="W110" s="380"/>
      <c r="X110" s="80" t="s">
        <v>6125</v>
      </c>
      <c r="Y110" s="80" t="s">
        <v>126</v>
      </c>
    </row>
    <row r="111" spans="19:25" ht="22.5" customHeight="1">
      <c r="S111" s="85">
        <v>86</v>
      </c>
      <c r="T111" s="379" t="s">
        <v>5993</v>
      </c>
      <c r="U111" s="402"/>
      <c r="V111" s="402"/>
      <c r="W111" s="380"/>
      <c r="X111" s="80" t="s">
        <v>6126</v>
      </c>
      <c r="Y111" s="80" t="s">
        <v>127</v>
      </c>
    </row>
    <row r="112" spans="19:25" ht="22.5" customHeight="1">
      <c r="S112" s="85">
        <v>87</v>
      </c>
      <c r="T112" s="379" t="s">
        <v>5994</v>
      </c>
      <c r="U112" s="402"/>
      <c r="V112" s="402"/>
      <c r="W112" s="380"/>
      <c r="X112" s="80" t="s">
        <v>6127</v>
      </c>
      <c r="Y112" s="80" t="s">
        <v>128</v>
      </c>
    </row>
    <row r="113" spans="19:25" ht="22.5" customHeight="1">
      <c r="S113" s="85">
        <v>88</v>
      </c>
      <c r="T113" s="379" t="s">
        <v>5995</v>
      </c>
      <c r="U113" s="402"/>
      <c r="V113" s="402"/>
      <c r="W113" s="380"/>
      <c r="X113" s="80" t="s">
        <v>6128</v>
      </c>
      <c r="Y113" s="80" t="s">
        <v>129</v>
      </c>
    </row>
    <row r="114" spans="19:25" ht="22.5" customHeight="1">
      <c r="S114" s="85">
        <v>89</v>
      </c>
      <c r="T114" s="379" t="s">
        <v>5996</v>
      </c>
      <c r="U114" s="402"/>
      <c r="V114" s="402"/>
      <c r="W114" s="380"/>
      <c r="X114" s="80" t="s">
        <v>6129</v>
      </c>
      <c r="Y114" s="80" t="s">
        <v>130</v>
      </c>
    </row>
    <row r="115" spans="19:25" ht="22.5" customHeight="1">
      <c r="S115" s="85">
        <v>90</v>
      </c>
      <c r="T115" s="379" t="s">
        <v>5997</v>
      </c>
      <c r="U115" s="402"/>
      <c r="V115" s="402"/>
      <c r="W115" s="380"/>
      <c r="X115" s="80" t="s">
        <v>6130</v>
      </c>
      <c r="Y115" s="80" t="s">
        <v>131</v>
      </c>
    </row>
    <row r="116" spans="19:25" ht="22.5" customHeight="1">
      <c r="S116" s="85">
        <v>91</v>
      </c>
      <c r="T116" s="379" t="s">
        <v>5998</v>
      </c>
      <c r="U116" s="402"/>
      <c r="V116" s="402"/>
      <c r="W116" s="380"/>
      <c r="X116" s="80" t="s">
        <v>6131</v>
      </c>
      <c r="Y116" s="80" t="s">
        <v>132</v>
      </c>
    </row>
    <row r="117" spans="19:25" ht="22.5" customHeight="1">
      <c r="S117" s="85">
        <v>92</v>
      </c>
      <c r="T117" s="379" t="s">
        <v>5999</v>
      </c>
      <c r="U117" s="402"/>
      <c r="V117" s="402"/>
      <c r="W117" s="380"/>
      <c r="X117" s="80" t="s">
        <v>0</v>
      </c>
      <c r="Y117" s="80" t="s">
        <v>133</v>
      </c>
    </row>
    <row r="118" spans="19:25" ht="22.5" customHeight="1">
      <c r="S118" s="85">
        <v>93</v>
      </c>
      <c r="T118" s="379" t="s">
        <v>6000</v>
      </c>
      <c r="U118" s="402"/>
      <c r="V118" s="402"/>
      <c r="W118" s="380"/>
      <c r="X118" s="80" t="s">
        <v>1</v>
      </c>
      <c r="Y118" s="80" t="s">
        <v>134</v>
      </c>
    </row>
    <row r="119" spans="19:25" ht="22.5" customHeight="1">
      <c r="S119" s="85">
        <v>94</v>
      </c>
      <c r="T119" s="379" t="s">
        <v>6001</v>
      </c>
      <c r="U119" s="402"/>
      <c r="V119" s="402"/>
      <c r="W119" s="380"/>
      <c r="X119" s="80" t="s">
        <v>2</v>
      </c>
      <c r="Y119" s="80" t="s">
        <v>135</v>
      </c>
    </row>
    <row r="120" spans="19:25" ht="22.5" customHeight="1">
      <c r="S120" s="85">
        <v>95</v>
      </c>
      <c r="T120" s="379" t="s">
        <v>6002</v>
      </c>
      <c r="U120" s="402"/>
      <c r="V120" s="402"/>
      <c r="W120" s="380"/>
      <c r="X120" s="80" t="s">
        <v>3</v>
      </c>
      <c r="Y120" s="80" t="s">
        <v>136</v>
      </c>
    </row>
    <row r="121" spans="19:25" ht="22.5" customHeight="1">
      <c r="S121" s="85">
        <v>96</v>
      </c>
      <c r="T121" s="379" t="s">
        <v>6003</v>
      </c>
      <c r="U121" s="402"/>
      <c r="V121" s="402"/>
      <c r="W121" s="380"/>
      <c r="X121" s="80" t="s">
        <v>4</v>
      </c>
      <c r="Y121" s="80" t="s">
        <v>137</v>
      </c>
    </row>
    <row r="122" spans="19:25" ht="22.5" customHeight="1">
      <c r="S122" s="85">
        <v>97</v>
      </c>
      <c r="T122" s="379" t="s">
        <v>6004</v>
      </c>
      <c r="U122" s="402"/>
      <c r="V122" s="402"/>
      <c r="W122" s="380"/>
      <c r="X122" s="80" t="s">
        <v>5</v>
      </c>
      <c r="Y122" s="80" t="s">
        <v>138</v>
      </c>
    </row>
    <row r="123" spans="19:25" ht="22.5" customHeight="1">
      <c r="S123" s="85">
        <v>98</v>
      </c>
      <c r="T123" s="379" t="s">
        <v>6005</v>
      </c>
      <c r="U123" s="402"/>
      <c r="V123" s="402"/>
      <c r="W123" s="380"/>
      <c r="X123" s="80" t="s">
        <v>6</v>
      </c>
      <c r="Y123" s="80" t="s">
        <v>139</v>
      </c>
    </row>
    <row r="124" spans="19:25" ht="22.5" customHeight="1">
      <c r="S124" s="85">
        <v>99</v>
      </c>
      <c r="T124" s="379" t="s">
        <v>6006</v>
      </c>
      <c r="U124" s="402"/>
      <c r="V124" s="402"/>
      <c r="W124" s="380"/>
      <c r="X124" s="80" t="s">
        <v>7</v>
      </c>
      <c r="Y124" s="80" t="s">
        <v>140</v>
      </c>
    </row>
    <row r="125" spans="19:25" ht="22.5" customHeight="1">
      <c r="S125" s="85">
        <v>100</v>
      </c>
      <c r="T125" s="379" t="s">
        <v>6007</v>
      </c>
      <c r="U125" s="402"/>
      <c r="V125" s="402"/>
      <c r="W125" s="380"/>
      <c r="X125" s="80" t="s">
        <v>8</v>
      </c>
      <c r="Y125" s="80" t="s">
        <v>141</v>
      </c>
    </row>
    <row r="126" spans="19:25" ht="22.5" customHeight="1">
      <c r="S126" s="85">
        <v>101</v>
      </c>
      <c r="T126" s="379" t="s">
        <v>6008</v>
      </c>
      <c r="U126" s="402"/>
      <c r="V126" s="402"/>
      <c r="W126" s="380"/>
      <c r="X126" s="80" t="s">
        <v>9</v>
      </c>
      <c r="Y126" s="80" t="s">
        <v>142</v>
      </c>
    </row>
    <row r="127" spans="19:25" ht="22.5" customHeight="1">
      <c r="S127" s="85">
        <v>102</v>
      </c>
      <c r="T127" s="379" t="s">
        <v>6009</v>
      </c>
      <c r="U127" s="402"/>
      <c r="V127" s="402"/>
      <c r="W127" s="380"/>
      <c r="X127" s="80" t="s">
        <v>10</v>
      </c>
      <c r="Y127" s="80" t="s">
        <v>143</v>
      </c>
    </row>
    <row r="128" spans="19:25" ht="22.5" customHeight="1">
      <c r="S128" s="85">
        <v>103</v>
      </c>
      <c r="T128" s="379" t="s">
        <v>6010</v>
      </c>
      <c r="U128" s="402"/>
      <c r="V128" s="402"/>
      <c r="W128" s="380"/>
      <c r="X128" s="80" t="s">
        <v>11</v>
      </c>
      <c r="Y128" s="80" t="s">
        <v>144</v>
      </c>
    </row>
    <row r="129" spans="19:25" ht="22.5" customHeight="1">
      <c r="S129" s="85">
        <v>104</v>
      </c>
      <c r="T129" s="379" t="s">
        <v>6011</v>
      </c>
      <c r="U129" s="402"/>
      <c r="V129" s="402"/>
      <c r="W129" s="380"/>
      <c r="X129" s="80" t="s">
        <v>12</v>
      </c>
      <c r="Y129" s="80" t="s">
        <v>145</v>
      </c>
    </row>
    <row r="130" spans="19:25" ht="22.5" customHeight="1">
      <c r="S130" s="85">
        <v>105</v>
      </c>
      <c r="T130" s="379" t="s">
        <v>6012</v>
      </c>
      <c r="U130" s="402"/>
      <c r="V130" s="402"/>
      <c r="W130" s="380"/>
      <c r="X130" s="80" t="s">
        <v>13</v>
      </c>
      <c r="Y130" s="80" t="s">
        <v>146</v>
      </c>
    </row>
    <row r="131" spans="19:25" ht="22.5" customHeight="1">
      <c r="S131" s="85">
        <v>106</v>
      </c>
      <c r="T131" s="379" t="s">
        <v>6013</v>
      </c>
      <c r="U131" s="402"/>
      <c r="V131" s="402"/>
      <c r="W131" s="380"/>
      <c r="X131" s="80" t="s">
        <v>14</v>
      </c>
      <c r="Y131" s="80" t="s">
        <v>147</v>
      </c>
    </row>
    <row r="132" spans="19:25" ht="22.5" customHeight="1">
      <c r="S132" s="85">
        <v>107</v>
      </c>
      <c r="T132" s="379" t="s">
        <v>6014</v>
      </c>
      <c r="U132" s="402"/>
      <c r="V132" s="402"/>
      <c r="W132" s="380"/>
      <c r="X132" s="80" t="s">
        <v>15</v>
      </c>
      <c r="Y132" s="80" t="s">
        <v>148</v>
      </c>
    </row>
    <row r="133" spans="19:25" ht="22.5" customHeight="1">
      <c r="S133" s="85">
        <v>108</v>
      </c>
      <c r="T133" s="379" t="s">
        <v>6015</v>
      </c>
      <c r="U133" s="402"/>
      <c r="V133" s="402"/>
      <c r="W133" s="380"/>
      <c r="X133" s="80" t="s">
        <v>16</v>
      </c>
      <c r="Y133" s="80" t="s">
        <v>149</v>
      </c>
    </row>
    <row r="134" spans="19:25" ht="22.5" customHeight="1">
      <c r="S134" s="85">
        <v>109</v>
      </c>
      <c r="T134" s="379" t="s">
        <v>6016</v>
      </c>
      <c r="U134" s="402"/>
      <c r="V134" s="402"/>
      <c r="W134" s="380"/>
      <c r="X134" s="80" t="s">
        <v>17</v>
      </c>
      <c r="Y134" s="80" t="s">
        <v>150</v>
      </c>
    </row>
    <row r="135" spans="19:25" ht="22.5" customHeight="1">
      <c r="S135" s="85">
        <v>110</v>
      </c>
      <c r="T135" s="379" t="s">
        <v>6017</v>
      </c>
      <c r="U135" s="402"/>
      <c r="V135" s="402"/>
      <c r="W135" s="380"/>
      <c r="X135" s="80" t="s">
        <v>18</v>
      </c>
      <c r="Y135" s="80" t="s">
        <v>151</v>
      </c>
    </row>
    <row r="136" spans="19:25" ht="22.5" customHeight="1">
      <c r="S136" s="85">
        <v>111</v>
      </c>
      <c r="T136" s="379" t="s">
        <v>6018</v>
      </c>
      <c r="U136" s="402"/>
      <c r="V136" s="402"/>
      <c r="W136" s="380"/>
      <c r="X136" s="80" t="s">
        <v>19</v>
      </c>
      <c r="Y136" s="80" t="s">
        <v>152</v>
      </c>
    </row>
    <row r="137" spans="19:25" ht="22.5" customHeight="1">
      <c r="S137" s="85">
        <v>112</v>
      </c>
      <c r="T137" s="379" t="s">
        <v>6019</v>
      </c>
      <c r="U137" s="402"/>
      <c r="V137" s="402"/>
      <c r="W137" s="380"/>
      <c r="X137" s="80" t="s">
        <v>20</v>
      </c>
      <c r="Y137" s="80" t="s">
        <v>153</v>
      </c>
    </row>
    <row r="138" spans="19:25" ht="22.5" customHeight="1">
      <c r="S138" s="85">
        <v>113</v>
      </c>
      <c r="T138" s="379" t="s">
        <v>6020</v>
      </c>
      <c r="U138" s="402"/>
      <c r="V138" s="402"/>
      <c r="W138" s="380"/>
      <c r="X138" s="80" t="s">
        <v>21</v>
      </c>
      <c r="Y138" s="80" t="s">
        <v>154</v>
      </c>
    </row>
    <row r="139" spans="19:25" ht="22.5" customHeight="1">
      <c r="S139" s="85">
        <v>114</v>
      </c>
      <c r="T139" s="379" t="s">
        <v>6021</v>
      </c>
      <c r="U139" s="402"/>
      <c r="V139" s="402"/>
      <c r="W139" s="380"/>
      <c r="X139" s="80" t="s">
        <v>22</v>
      </c>
      <c r="Y139" s="80" t="s">
        <v>155</v>
      </c>
    </row>
    <row r="140" spans="19:25" ht="22.5" customHeight="1">
      <c r="S140" s="85">
        <v>115</v>
      </c>
      <c r="T140" s="379" t="s">
        <v>6022</v>
      </c>
      <c r="U140" s="402"/>
      <c r="V140" s="402"/>
      <c r="W140" s="380"/>
      <c r="X140" s="80" t="s">
        <v>23</v>
      </c>
      <c r="Y140" s="80" t="s">
        <v>156</v>
      </c>
    </row>
    <row r="141" spans="19:25" ht="22.5" customHeight="1">
      <c r="S141" s="85">
        <v>116</v>
      </c>
      <c r="T141" s="379" t="s">
        <v>6023</v>
      </c>
      <c r="U141" s="402"/>
      <c r="V141" s="402"/>
      <c r="W141" s="380"/>
      <c r="X141" s="80" t="s">
        <v>24</v>
      </c>
      <c r="Y141" s="80" t="s">
        <v>157</v>
      </c>
    </row>
    <row r="142" spans="19:25" ht="22.5" customHeight="1">
      <c r="S142" s="85">
        <v>117</v>
      </c>
      <c r="T142" s="379" t="s">
        <v>6024</v>
      </c>
      <c r="U142" s="402"/>
      <c r="V142" s="402"/>
      <c r="W142" s="380"/>
      <c r="X142" s="80" t="s">
        <v>25</v>
      </c>
      <c r="Y142" s="80" t="s">
        <v>158</v>
      </c>
    </row>
    <row r="143" spans="19:25" ht="22.5" customHeight="1">
      <c r="S143" s="85">
        <v>118</v>
      </c>
      <c r="T143" s="379" t="s">
        <v>6025</v>
      </c>
      <c r="U143" s="402"/>
      <c r="V143" s="402"/>
      <c r="W143" s="380"/>
      <c r="X143" s="80" t="s">
        <v>26</v>
      </c>
      <c r="Y143" s="80" t="s">
        <v>159</v>
      </c>
    </row>
    <row r="144" spans="19:25" ht="22.5" customHeight="1">
      <c r="S144" s="85">
        <v>119</v>
      </c>
      <c r="T144" s="379" t="s">
        <v>6026</v>
      </c>
      <c r="U144" s="402"/>
      <c r="V144" s="402"/>
      <c r="W144" s="380"/>
      <c r="X144" s="80" t="s">
        <v>27</v>
      </c>
      <c r="Y144" s="80" t="s">
        <v>160</v>
      </c>
    </row>
    <row r="145" spans="19:25" ht="22.5" customHeight="1">
      <c r="S145" s="85">
        <v>120</v>
      </c>
      <c r="T145" s="379" t="s">
        <v>6027</v>
      </c>
      <c r="U145" s="402"/>
      <c r="V145" s="402"/>
      <c r="W145" s="380"/>
      <c r="X145" s="80" t="s">
        <v>28</v>
      </c>
      <c r="Y145" s="80" t="s">
        <v>161</v>
      </c>
    </row>
    <row r="146" spans="19:25" ht="22.5" customHeight="1">
      <c r="S146" s="85">
        <v>121</v>
      </c>
      <c r="T146" s="379" t="s">
        <v>6028</v>
      </c>
      <c r="U146" s="402"/>
      <c r="V146" s="402"/>
      <c r="W146" s="380"/>
      <c r="X146" s="80" t="s">
        <v>29</v>
      </c>
      <c r="Y146" s="80" t="s">
        <v>162</v>
      </c>
    </row>
    <row r="147" spans="19:25" ht="22.5" customHeight="1">
      <c r="S147" s="85">
        <v>122</v>
      </c>
      <c r="T147" s="379" t="s">
        <v>6029</v>
      </c>
      <c r="U147" s="402"/>
      <c r="V147" s="402"/>
      <c r="W147" s="380"/>
      <c r="X147" s="80" t="s">
        <v>30</v>
      </c>
      <c r="Y147" s="80" t="s">
        <v>163</v>
      </c>
    </row>
    <row r="148" spans="19:25" ht="22.5" customHeight="1">
      <c r="S148" s="85">
        <v>123</v>
      </c>
      <c r="T148" s="379" t="s">
        <v>6030</v>
      </c>
      <c r="U148" s="402"/>
      <c r="V148" s="402"/>
      <c r="W148" s="380"/>
      <c r="X148" s="80" t="s">
        <v>31</v>
      </c>
      <c r="Y148" s="80" t="s">
        <v>164</v>
      </c>
    </row>
    <row r="149" spans="19:25" ht="22.5" customHeight="1">
      <c r="S149" s="85">
        <v>124</v>
      </c>
      <c r="T149" s="379" t="s">
        <v>6031</v>
      </c>
      <c r="U149" s="402"/>
      <c r="V149" s="402"/>
      <c r="W149" s="380"/>
      <c r="X149" s="80" t="s">
        <v>32</v>
      </c>
      <c r="Y149" s="80" t="s">
        <v>165</v>
      </c>
    </row>
    <row r="150" spans="19:25" ht="22.5" customHeight="1">
      <c r="S150" s="85">
        <v>125</v>
      </c>
      <c r="T150" s="379" t="s">
        <v>6032</v>
      </c>
      <c r="U150" s="402"/>
      <c r="V150" s="402"/>
      <c r="W150" s="380"/>
      <c r="X150" s="80" t="s">
        <v>33</v>
      </c>
      <c r="Y150" s="80" t="s">
        <v>166</v>
      </c>
    </row>
    <row r="151" spans="19:25" ht="22.5" customHeight="1">
      <c r="S151" s="85">
        <v>126</v>
      </c>
      <c r="T151" s="379" t="s">
        <v>6033</v>
      </c>
      <c r="U151" s="402"/>
      <c r="V151" s="402"/>
      <c r="W151" s="380"/>
      <c r="X151" s="80" t="s">
        <v>34</v>
      </c>
      <c r="Y151" s="80" t="s">
        <v>167</v>
      </c>
    </row>
    <row r="152" spans="19:25" ht="22.5" customHeight="1">
      <c r="S152" s="85">
        <v>127</v>
      </c>
      <c r="T152" s="379" t="s">
        <v>6034</v>
      </c>
      <c r="U152" s="402"/>
      <c r="V152" s="402"/>
      <c r="W152" s="380"/>
      <c r="X152" s="80" t="s">
        <v>35</v>
      </c>
      <c r="Y152" s="80" t="s">
        <v>168</v>
      </c>
    </row>
    <row r="153" spans="19:25" ht="22.5" customHeight="1">
      <c r="S153" s="85">
        <v>128</v>
      </c>
      <c r="T153" s="379" t="s">
        <v>6035</v>
      </c>
      <c r="U153" s="402"/>
      <c r="V153" s="402"/>
      <c r="W153" s="380"/>
      <c r="X153" s="80" t="s">
        <v>36</v>
      </c>
      <c r="Y153" s="80" t="s">
        <v>169</v>
      </c>
    </row>
    <row r="154" spans="19:25" ht="22.5" customHeight="1">
      <c r="S154" s="85">
        <v>129</v>
      </c>
      <c r="T154" s="379" t="s">
        <v>6036</v>
      </c>
      <c r="U154" s="402"/>
      <c r="V154" s="402"/>
      <c r="W154" s="380"/>
      <c r="X154" s="80" t="s">
        <v>37</v>
      </c>
      <c r="Y154" s="80" t="s">
        <v>170</v>
      </c>
    </row>
    <row r="155" spans="19:25" ht="22.5" customHeight="1">
      <c r="S155" s="85">
        <v>130</v>
      </c>
      <c r="T155" s="379" t="s">
        <v>6037</v>
      </c>
      <c r="U155" s="402"/>
      <c r="V155" s="402"/>
      <c r="W155" s="380"/>
      <c r="X155" s="80" t="s">
        <v>38</v>
      </c>
      <c r="Y155" s="80" t="s">
        <v>171</v>
      </c>
    </row>
    <row r="156" spans="19:25" ht="22.5" customHeight="1">
      <c r="S156" s="85">
        <v>131</v>
      </c>
      <c r="T156" s="379" t="s">
        <v>6038</v>
      </c>
      <c r="U156" s="402"/>
      <c r="V156" s="402"/>
      <c r="W156" s="380"/>
      <c r="X156" s="80" t="s">
        <v>39</v>
      </c>
      <c r="Y156" s="80" t="s">
        <v>172</v>
      </c>
    </row>
    <row r="157" spans="19:25" ht="22.5" customHeight="1">
      <c r="S157" s="85">
        <v>132</v>
      </c>
      <c r="T157" s="379" t="s">
        <v>6039</v>
      </c>
      <c r="U157" s="402"/>
      <c r="V157" s="402"/>
      <c r="W157" s="380"/>
      <c r="X157" s="80" t="s">
        <v>40</v>
      </c>
      <c r="Y157" s="80" t="s">
        <v>173</v>
      </c>
    </row>
    <row r="158" spans="19:25" ht="22.5" customHeight="1">
      <c r="S158" s="85">
        <v>133</v>
      </c>
      <c r="T158" s="379" t="s">
        <v>6040</v>
      </c>
      <c r="U158" s="402"/>
      <c r="V158" s="402"/>
      <c r="W158" s="380"/>
      <c r="X158" s="80" t="s">
        <v>41</v>
      </c>
      <c r="Y158" s="80" t="s">
        <v>174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289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175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176</v>
      </c>
      <c r="C8" s="398"/>
      <c r="D8" s="347"/>
      <c r="E8" s="348"/>
      <c r="F8" s="348"/>
      <c r="G8" s="348"/>
      <c r="H8" s="349"/>
      <c r="I8" s="387" t="s">
        <v>177</v>
      </c>
      <c r="J8" s="388"/>
      <c r="K8" s="75"/>
      <c r="L8" s="74"/>
      <c r="M8" s="74"/>
      <c r="N8" s="76"/>
      <c r="O8" s="77"/>
    </row>
    <row r="9" spans="2:8" ht="22.5" customHeight="1">
      <c r="B9" s="397" t="s">
        <v>178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179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180</v>
      </c>
      <c r="E13" s="380"/>
      <c r="F13" s="80" t="s">
        <v>181</v>
      </c>
      <c r="G13" s="80" t="s">
        <v>182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183</v>
      </c>
      <c r="E14" s="380"/>
      <c r="F14" s="80" t="s">
        <v>184</v>
      </c>
      <c r="G14" s="80" t="s">
        <v>185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186</v>
      </c>
      <c r="E16" s="380"/>
      <c r="F16" s="80" t="s">
        <v>187</v>
      </c>
      <c r="G16" s="80" t="s">
        <v>188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189</v>
      </c>
      <c r="E17" s="380"/>
      <c r="F17" s="80" t="s">
        <v>190</v>
      </c>
      <c r="G17" s="80" t="s">
        <v>191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192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193</v>
      </c>
      <c r="C21" s="355"/>
      <c r="D21" s="347" t="s">
        <v>194</v>
      </c>
      <c r="E21" s="348"/>
      <c r="F21" s="348"/>
      <c r="G21" s="349"/>
      <c r="H21" s="347" t="s">
        <v>195</v>
      </c>
      <c r="I21" s="348"/>
      <c r="J21" s="348"/>
      <c r="K21" s="349"/>
      <c r="L21" s="347" t="s">
        <v>196</v>
      </c>
      <c r="M21" s="348"/>
      <c r="N21" s="348"/>
      <c r="O21" s="348"/>
      <c r="P21" s="349"/>
    </row>
    <row r="22" spans="2:16" ht="22.5" customHeight="1">
      <c r="B22" s="356" t="s">
        <v>197</v>
      </c>
      <c r="C22" s="357"/>
      <c r="D22" s="347" t="s">
        <v>198</v>
      </c>
      <c r="E22" s="348"/>
      <c r="F22" s="348"/>
      <c r="G22" s="349"/>
      <c r="H22" s="347" t="s">
        <v>199</v>
      </c>
      <c r="I22" s="348"/>
      <c r="J22" s="348"/>
      <c r="K22" s="349"/>
      <c r="L22" s="347" t="s">
        <v>200</v>
      </c>
      <c r="M22" s="348"/>
      <c r="N22" s="348"/>
      <c r="O22" s="348"/>
      <c r="P22" s="349"/>
    </row>
    <row r="24" spans="2:7" ht="33.75" customHeight="1">
      <c r="B24" s="384" t="s">
        <v>201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202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202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202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C20</v>
      </c>
      <c r="D26" s="382"/>
      <c r="E26" s="382"/>
      <c r="F26" s="383"/>
      <c r="G26" s="86" t="str">
        <f aca="true" t="shared" si="1" ref="G26:G40">IF($B26="","",VLOOKUP($B26,$S$24:$Z$67,6))</f>
        <v>C153</v>
      </c>
      <c r="H26" s="86" t="str">
        <f aca="true" t="shared" si="2" ref="H26:H40">IF($B26="","",VLOOKUP($B26,$S$24:$Z$67,7))</f>
        <v>C286</v>
      </c>
      <c r="J26" s="81">
        <v>16</v>
      </c>
      <c r="K26" s="381" t="str">
        <f aca="true" t="shared" si="3" ref="K26:K40">IF(J26="","",VLOOKUP($J26,$S$24:$Z$67,2))</f>
        <v>C35</v>
      </c>
      <c r="L26" s="382"/>
      <c r="M26" s="382"/>
      <c r="N26" s="383"/>
      <c r="O26" s="86" t="str">
        <f aca="true" t="shared" si="4" ref="O26:O40">IF($J26="","",VLOOKUP($J26,$S$24:$Z$67,6))</f>
        <v>C168</v>
      </c>
      <c r="P26" s="381" t="str">
        <f aca="true" t="shared" si="5" ref="P26:P40">IF($J26="","",VLOOKUP($J26,$S$24:$Z$67,7))</f>
        <v>C301</v>
      </c>
      <c r="Q26" s="383" t="str">
        <f aca="true" t="shared" si="6" ref="Q26:Q40">IF($J26="","",VLOOKUP($J26,$S$24:$Z$67,6))</f>
        <v>C168</v>
      </c>
      <c r="S26" s="85">
        <v>1</v>
      </c>
      <c r="T26" s="379" t="s">
        <v>293</v>
      </c>
      <c r="U26" s="402"/>
      <c r="V26" s="402"/>
      <c r="W26" s="380"/>
      <c r="X26" s="80" t="s">
        <v>426</v>
      </c>
      <c r="Y26" s="80" t="s">
        <v>559</v>
      </c>
    </row>
    <row r="27" spans="2:25" ht="22.5" customHeight="1">
      <c r="B27" s="81">
        <v>2</v>
      </c>
      <c r="C27" s="381" t="str">
        <f t="shared" si="0"/>
        <v>C21</v>
      </c>
      <c r="D27" s="382"/>
      <c r="E27" s="382"/>
      <c r="F27" s="383"/>
      <c r="G27" s="86" t="str">
        <f t="shared" si="1"/>
        <v>C154</v>
      </c>
      <c r="H27" s="86" t="str">
        <f t="shared" si="2"/>
        <v>C287</v>
      </c>
      <c r="J27" s="81">
        <v>17</v>
      </c>
      <c r="K27" s="381" t="str">
        <f t="shared" si="3"/>
        <v>C36</v>
      </c>
      <c r="L27" s="382"/>
      <c r="M27" s="382"/>
      <c r="N27" s="383"/>
      <c r="O27" s="86" t="str">
        <f t="shared" si="4"/>
        <v>C169</v>
      </c>
      <c r="P27" s="381" t="str">
        <f t="shared" si="5"/>
        <v>C302</v>
      </c>
      <c r="Q27" s="383" t="str">
        <f t="shared" si="6"/>
        <v>C169</v>
      </c>
      <c r="S27" s="85">
        <v>2</v>
      </c>
      <c r="T27" s="379" t="s">
        <v>294</v>
      </c>
      <c r="U27" s="402"/>
      <c r="V27" s="402"/>
      <c r="W27" s="380"/>
      <c r="X27" s="80" t="s">
        <v>427</v>
      </c>
      <c r="Y27" s="80" t="s">
        <v>560</v>
      </c>
    </row>
    <row r="28" spans="2:25" ht="22.5" customHeight="1">
      <c r="B28" s="81">
        <v>3</v>
      </c>
      <c r="C28" s="381" t="str">
        <f t="shared" si="0"/>
        <v>C22</v>
      </c>
      <c r="D28" s="382"/>
      <c r="E28" s="382"/>
      <c r="F28" s="383"/>
      <c r="G28" s="86" t="str">
        <f t="shared" si="1"/>
        <v>C155</v>
      </c>
      <c r="H28" s="86" t="str">
        <f t="shared" si="2"/>
        <v>C288</v>
      </c>
      <c r="J28" s="81">
        <v>18</v>
      </c>
      <c r="K28" s="381" t="str">
        <f t="shared" si="3"/>
        <v>C37</v>
      </c>
      <c r="L28" s="382"/>
      <c r="M28" s="382"/>
      <c r="N28" s="383"/>
      <c r="O28" s="86" t="str">
        <f t="shared" si="4"/>
        <v>C170</v>
      </c>
      <c r="P28" s="381" t="str">
        <f t="shared" si="5"/>
        <v>C303</v>
      </c>
      <c r="Q28" s="383" t="str">
        <f t="shared" si="6"/>
        <v>C170</v>
      </c>
      <c r="S28" s="85">
        <v>3</v>
      </c>
      <c r="T28" s="379" t="s">
        <v>295</v>
      </c>
      <c r="U28" s="402"/>
      <c r="V28" s="402"/>
      <c r="W28" s="380"/>
      <c r="X28" s="80" t="s">
        <v>428</v>
      </c>
      <c r="Y28" s="80" t="s">
        <v>561</v>
      </c>
    </row>
    <row r="29" spans="2:25" ht="22.5" customHeight="1">
      <c r="B29" s="81">
        <v>4</v>
      </c>
      <c r="C29" s="381" t="str">
        <f t="shared" si="0"/>
        <v>C23</v>
      </c>
      <c r="D29" s="382"/>
      <c r="E29" s="382"/>
      <c r="F29" s="383"/>
      <c r="G29" s="86" t="str">
        <f t="shared" si="1"/>
        <v>C156</v>
      </c>
      <c r="H29" s="86" t="str">
        <f t="shared" si="2"/>
        <v>C289</v>
      </c>
      <c r="J29" s="81">
        <v>19</v>
      </c>
      <c r="K29" s="381" t="str">
        <f t="shared" si="3"/>
        <v>C38</v>
      </c>
      <c r="L29" s="382"/>
      <c r="M29" s="382"/>
      <c r="N29" s="383"/>
      <c r="O29" s="86" t="str">
        <f t="shared" si="4"/>
        <v>C171</v>
      </c>
      <c r="P29" s="381" t="str">
        <f t="shared" si="5"/>
        <v>C304</v>
      </c>
      <c r="Q29" s="383" t="str">
        <f t="shared" si="6"/>
        <v>C171</v>
      </c>
      <c r="S29" s="85">
        <v>4</v>
      </c>
      <c r="T29" s="379" t="s">
        <v>296</v>
      </c>
      <c r="U29" s="402"/>
      <c r="V29" s="402"/>
      <c r="W29" s="380"/>
      <c r="X29" s="80" t="s">
        <v>429</v>
      </c>
      <c r="Y29" s="80" t="s">
        <v>562</v>
      </c>
    </row>
    <row r="30" spans="2:25" ht="22.5" customHeight="1">
      <c r="B30" s="81">
        <v>5</v>
      </c>
      <c r="C30" s="381" t="str">
        <f t="shared" si="0"/>
        <v>C24</v>
      </c>
      <c r="D30" s="382"/>
      <c r="E30" s="382"/>
      <c r="F30" s="383"/>
      <c r="G30" s="86" t="str">
        <f t="shared" si="1"/>
        <v>C157</v>
      </c>
      <c r="H30" s="86" t="str">
        <f t="shared" si="2"/>
        <v>C290</v>
      </c>
      <c r="J30" s="81">
        <v>20</v>
      </c>
      <c r="K30" s="381" t="str">
        <f t="shared" si="3"/>
        <v>C39</v>
      </c>
      <c r="L30" s="382"/>
      <c r="M30" s="382"/>
      <c r="N30" s="383"/>
      <c r="O30" s="86" t="str">
        <f t="shared" si="4"/>
        <v>C172</v>
      </c>
      <c r="P30" s="381" t="str">
        <f t="shared" si="5"/>
        <v>C305</v>
      </c>
      <c r="Q30" s="383" t="str">
        <f t="shared" si="6"/>
        <v>C172</v>
      </c>
      <c r="S30" s="85">
        <v>5</v>
      </c>
      <c r="T30" s="379" t="s">
        <v>297</v>
      </c>
      <c r="U30" s="402"/>
      <c r="V30" s="402"/>
      <c r="W30" s="380"/>
      <c r="X30" s="80" t="s">
        <v>430</v>
      </c>
      <c r="Y30" s="80" t="s">
        <v>563</v>
      </c>
    </row>
    <row r="31" spans="2:25" ht="22.5" customHeight="1">
      <c r="B31" s="81">
        <v>6</v>
      </c>
      <c r="C31" s="381" t="str">
        <f t="shared" si="0"/>
        <v>C25</v>
      </c>
      <c r="D31" s="382"/>
      <c r="E31" s="382"/>
      <c r="F31" s="383"/>
      <c r="G31" s="86" t="str">
        <f t="shared" si="1"/>
        <v>C158</v>
      </c>
      <c r="H31" s="86" t="str">
        <f t="shared" si="2"/>
        <v>C291</v>
      </c>
      <c r="J31" s="81">
        <v>21</v>
      </c>
      <c r="K31" s="381" t="str">
        <f t="shared" si="3"/>
        <v>C40</v>
      </c>
      <c r="L31" s="382"/>
      <c r="M31" s="382"/>
      <c r="N31" s="383"/>
      <c r="O31" s="86" t="str">
        <f t="shared" si="4"/>
        <v>C173</v>
      </c>
      <c r="P31" s="381" t="str">
        <f t="shared" si="5"/>
        <v>C306</v>
      </c>
      <c r="Q31" s="383" t="str">
        <f t="shared" si="6"/>
        <v>C173</v>
      </c>
      <c r="S31" s="85">
        <v>6</v>
      </c>
      <c r="T31" s="379" t="s">
        <v>298</v>
      </c>
      <c r="U31" s="402"/>
      <c r="V31" s="402"/>
      <c r="W31" s="380"/>
      <c r="X31" s="80" t="s">
        <v>431</v>
      </c>
      <c r="Y31" s="80" t="s">
        <v>564</v>
      </c>
    </row>
    <row r="32" spans="2:25" ht="22.5" customHeight="1">
      <c r="B32" s="81">
        <v>7</v>
      </c>
      <c r="C32" s="381" t="str">
        <f t="shared" si="0"/>
        <v>C26</v>
      </c>
      <c r="D32" s="382"/>
      <c r="E32" s="382"/>
      <c r="F32" s="383"/>
      <c r="G32" s="86" t="str">
        <f t="shared" si="1"/>
        <v>C159</v>
      </c>
      <c r="H32" s="86" t="str">
        <f t="shared" si="2"/>
        <v>C292</v>
      </c>
      <c r="J32" s="81">
        <v>22</v>
      </c>
      <c r="K32" s="381" t="str">
        <f t="shared" si="3"/>
        <v>C41</v>
      </c>
      <c r="L32" s="382"/>
      <c r="M32" s="382"/>
      <c r="N32" s="383"/>
      <c r="O32" s="86" t="str">
        <f t="shared" si="4"/>
        <v>C174</v>
      </c>
      <c r="P32" s="381" t="str">
        <f t="shared" si="5"/>
        <v>C307</v>
      </c>
      <c r="Q32" s="383" t="str">
        <f t="shared" si="6"/>
        <v>C174</v>
      </c>
      <c r="S32" s="85">
        <v>7</v>
      </c>
      <c r="T32" s="379" t="s">
        <v>299</v>
      </c>
      <c r="U32" s="402"/>
      <c r="V32" s="402"/>
      <c r="W32" s="380"/>
      <c r="X32" s="80" t="s">
        <v>432</v>
      </c>
      <c r="Y32" s="80" t="s">
        <v>565</v>
      </c>
    </row>
    <row r="33" spans="2:25" ht="22.5" customHeight="1">
      <c r="B33" s="81">
        <v>8</v>
      </c>
      <c r="C33" s="381" t="str">
        <f t="shared" si="0"/>
        <v>C27</v>
      </c>
      <c r="D33" s="382"/>
      <c r="E33" s="382"/>
      <c r="F33" s="383"/>
      <c r="G33" s="86" t="str">
        <f t="shared" si="1"/>
        <v>C160</v>
      </c>
      <c r="H33" s="86" t="str">
        <f t="shared" si="2"/>
        <v>C293</v>
      </c>
      <c r="J33" s="81">
        <v>23</v>
      </c>
      <c r="K33" s="381" t="str">
        <f t="shared" si="3"/>
        <v>C42</v>
      </c>
      <c r="L33" s="382"/>
      <c r="M33" s="382"/>
      <c r="N33" s="383"/>
      <c r="O33" s="86" t="str">
        <f t="shared" si="4"/>
        <v>C175</v>
      </c>
      <c r="P33" s="381" t="str">
        <f t="shared" si="5"/>
        <v>C308</v>
      </c>
      <c r="Q33" s="383" t="str">
        <f t="shared" si="6"/>
        <v>C175</v>
      </c>
      <c r="S33" s="85">
        <v>8</v>
      </c>
      <c r="T33" s="379" t="s">
        <v>300</v>
      </c>
      <c r="U33" s="402"/>
      <c r="V33" s="402"/>
      <c r="W33" s="380"/>
      <c r="X33" s="80" t="s">
        <v>433</v>
      </c>
      <c r="Y33" s="80" t="s">
        <v>566</v>
      </c>
    </row>
    <row r="34" spans="2:25" ht="22.5" customHeight="1">
      <c r="B34" s="81">
        <v>9</v>
      </c>
      <c r="C34" s="381" t="str">
        <f t="shared" si="0"/>
        <v>C28</v>
      </c>
      <c r="D34" s="382"/>
      <c r="E34" s="382"/>
      <c r="F34" s="383"/>
      <c r="G34" s="86" t="str">
        <f t="shared" si="1"/>
        <v>C161</v>
      </c>
      <c r="H34" s="86" t="str">
        <f t="shared" si="2"/>
        <v>C294</v>
      </c>
      <c r="J34" s="81">
        <v>24</v>
      </c>
      <c r="K34" s="381" t="str">
        <f t="shared" si="3"/>
        <v>C43</v>
      </c>
      <c r="L34" s="382"/>
      <c r="M34" s="382"/>
      <c r="N34" s="383"/>
      <c r="O34" s="86" t="str">
        <f t="shared" si="4"/>
        <v>C176</v>
      </c>
      <c r="P34" s="381" t="str">
        <f t="shared" si="5"/>
        <v>C309</v>
      </c>
      <c r="Q34" s="383" t="str">
        <f t="shared" si="6"/>
        <v>C176</v>
      </c>
      <c r="S34" s="85">
        <v>9</v>
      </c>
      <c r="T34" s="379" t="s">
        <v>301</v>
      </c>
      <c r="U34" s="402"/>
      <c r="V34" s="402"/>
      <c r="W34" s="380"/>
      <c r="X34" s="80" t="s">
        <v>434</v>
      </c>
      <c r="Y34" s="80" t="s">
        <v>567</v>
      </c>
    </row>
    <row r="35" spans="2:25" ht="22.5" customHeight="1">
      <c r="B35" s="81">
        <v>10</v>
      </c>
      <c r="C35" s="381" t="str">
        <f t="shared" si="0"/>
        <v>C29</v>
      </c>
      <c r="D35" s="382"/>
      <c r="E35" s="382"/>
      <c r="F35" s="383"/>
      <c r="G35" s="86" t="str">
        <f t="shared" si="1"/>
        <v>C162</v>
      </c>
      <c r="H35" s="86" t="str">
        <f t="shared" si="2"/>
        <v>C295</v>
      </c>
      <c r="J35" s="81">
        <v>25</v>
      </c>
      <c r="K35" s="381" t="str">
        <f t="shared" si="3"/>
        <v>C44</v>
      </c>
      <c r="L35" s="382"/>
      <c r="M35" s="382"/>
      <c r="N35" s="383"/>
      <c r="O35" s="86" t="str">
        <f t="shared" si="4"/>
        <v>C177</v>
      </c>
      <c r="P35" s="381" t="str">
        <f t="shared" si="5"/>
        <v>C310</v>
      </c>
      <c r="Q35" s="383" t="str">
        <f t="shared" si="6"/>
        <v>C177</v>
      </c>
      <c r="S35" s="85">
        <v>10</v>
      </c>
      <c r="T35" s="379" t="s">
        <v>302</v>
      </c>
      <c r="U35" s="402"/>
      <c r="V35" s="402"/>
      <c r="W35" s="380"/>
      <c r="X35" s="80" t="s">
        <v>435</v>
      </c>
      <c r="Y35" s="80" t="s">
        <v>568</v>
      </c>
    </row>
    <row r="36" spans="2:25" ht="22.5" customHeight="1">
      <c r="B36" s="81">
        <v>11</v>
      </c>
      <c r="C36" s="381" t="str">
        <f t="shared" si="0"/>
        <v>C30</v>
      </c>
      <c r="D36" s="382"/>
      <c r="E36" s="382"/>
      <c r="F36" s="383"/>
      <c r="G36" s="86" t="str">
        <f t="shared" si="1"/>
        <v>C163</v>
      </c>
      <c r="H36" s="86" t="str">
        <f t="shared" si="2"/>
        <v>C296</v>
      </c>
      <c r="J36" s="81">
        <v>26</v>
      </c>
      <c r="K36" s="381" t="str">
        <f t="shared" si="3"/>
        <v>C45</v>
      </c>
      <c r="L36" s="382"/>
      <c r="M36" s="382"/>
      <c r="N36" s="383"/>
      <c r="O36" s="86" t="str">
        <f t="shared" si="4"/>
        <v>C178</v>
      </c>
      <c r="P36" s="381" t="str">
        <f t="shared" si="5"/>
        <v>C311</v>
      </c>
      <c r="Q36" s="383" t="str">
        <f t="shared" si="6"/>
        <v>C178</v>
      </c>
      <c r="S36" s="85">
        <v>11</v>
      </c>
      <c r="T36" s="379" t="s">
        <v>303</v>
      </c>
      <c r="U36" s="402"/>
      <c r="V36" s="402"/>
      <c r="W36" s="380"/>
      <c r="X36" s="80" t="s">
        <v>436</v>
      </c>
      <c r="Y36" s="80" t="s">
        <v>569</v>
      </c>
    </row>
    <row r="37" spans="2:25" ht="22.5" customHeight="1">
      <c r="B37" s="81">
        <v>12</v>
      </c>
      <c r="C37" s="381" t="str">
        <f t="shared" si="0"/>
        <v>C31</v>
      </c>
      <c r="D37" s="382"/>
      <c r="E37" s="382"/>
      <c r="F37" s="383"/>
      <c r="G37" s="86" t="str">
        <f t="shared" si="1"/>
        <v>C164</v>
      </c>
      <c r="H37" s="86" t="str">
        <f t="shared" si="2"/>
        <v>C297</v>
      </c>
      <c r="J37" s="81">
        <v>27</v>
      </c>
      <c r="K37" s="381" t="str">
        <f t="shared" si="3"/>
        <v>C46</v>
      </c>
      <c r="L37" s="382"/>
      <c r="M37" s="382"/>
      <c r="N37" s="383"/>
      <c r="O37" s="86" t="str">
        <f t="shared" si="4"/>
        <v>C179</v>
      </c>
      <c r="P37" s="381" t="str">
        <f t="shared" si="5"/>
        <v>C312</v>
      </c>
      <c r="Q37" s="383" t="str">
        <f t="shared" si="6"/>
        <v>C179</v>
      </c>
      <c r="S37" s="85">
        <v>12</v>
      </c>
      <c r="T37" s="379" t="s">
        <v>304</v>
      </c>
      <c r="U37" s="402"/>
      <c r="V37" s="402"/>
      <c r="W37" s="380"/>
      <c r="X37" s="80" t="s">
        <v>437</v>
      </c>
      <c r="Y37" s="80" t="s">
        <v>570</v>
      </c>
    </row>
    <row r="38" spans="2:25" ht="22.5" customHeight="1">
      <c r="B38" s="81">
        <v>13</v>
      </c>
      <c r="C38" s="381" t="str">
        <f t="shared" si="0"/>
        <v>C32</v>
      </c>
      <c r="D38" s="382"/>
      <c r="E38" s="382"/>
      <c r="F38" s="383"/>
      <c r="G38" s="86" t="str">
        <f t="shared" si="1"/>
        <v>C165</v>
      </c>
      <c r="H38" s="86" t="str">
        <f t="shared" si="2"/>
        <v>C298</v>
      </c>
      <c r="J38" s="81">
        <v>28</v>
      </c>
      <c r="K38" s="381" t="str">
        <f t="shared" si="3"/>
        <v>C47</v>
      </c>
      <c r="L38" s="382"/>
      <c r="M38" s="382"/>
      <c r="N38" s="383"/>
      <c r="O38" s="86" t="str">
        <f t="shared" si="4"/>
        <v>C180</v>
      </c>
      <c r="P38" s="381" t="str">
        <f t="shared" si="5"/>
        <v>C313</v>
      </c>
      <c r="Q38" s="383" t="str">
        <f t="shared" si="6"/>
        <v>C180</v>
      </c>
      <c r="S38" s="85">
        <v>13</v>
      </c>
      <c r="T38" s="379" t="s">
        <v>305</v>
      </c>
      <c r="U38" s="402"/>
      <c r="V38" s="402"/>
      <c r="W38" s="380"/>
      <c r="X38" s="80" t="s">
        <v>438</v>
      </c>
      <c r="Y38" s="80" t="s">
        <v>571</v>
      </c>
    </row>
    <row r="39" spans="2:25" ht="22.5" customHeight="1">
      <c r="B39" s="81">
        <v>14</v>
      </c>
      <c r="C39" s="381" t="str">
        <f t="shared" si="0"/>
        <v>C33</v>
      </c>
      <c r="D39" s="382"/>
      <c r="E39" s="382"/>
      <c r="F39" s="383"/>
      <c r="G39" s="86" t="str">
        <f t="shared" si="1"/>
        <v>C166</v>
      </c>
      <c r="H39" s="86" t="str">
        <f t="shared" si="2"/>
        <v>C299</v>
      </c>
      <c r="J39" s="81">
        <v>29</v>
      </c>
      <c r="K39" s="381" t="str">
        <f t="shared" si="3"/>
        <v>C48</v>
      </c>
      <c r="L39" s="382"/>
      <c r="M39" s="382"/>
      <c r="N39" s="383"/>
      <c r="O39" s="86" t="str">
        <f t="shared" si="4"/>
        <v>C181</v>
      </c>
      <c r="P39" s="381" t="str">
        <f t="shared" si="5"/>
        <v>C314</v>
      </c>
      <c r="Q39" s="383" t="str">
        <f t="shared" si="6"/>
        <v>C181</v>
      </c>
      <c r="S39" s="85">
        <v>14</v>
      </c>
      <c r="T39" s="379" t="s">
        <v>306</v>
      </c>
      <c r="U39" s="402"/>
      <c r="V39" s="402"/>
      <c r="W39" s="380"/>
      <c r="X39" s="80" t="s">
        <v>439</v>
      </c>
      <c r="Y39" s="80" t="s">
        <v>572</v>
      </c>
    </row>
    <row r="40" spans="2:25" ht="22.5" customHeight="1">
      <c r="B40" s="81">
        <v>15</v>
      </c>
      <c r="C40" s="381" t="str">
        <f t="shared" si="0"/>
        <v>C34</v>
      </c>
      <c r="D40" s="382"/>
      <c r="E40" s="382"/>
      <c r="F40" s="383"/>
      <c r="G40" s="86" t="str">
        <f t="shared" si="1"/>
        <v>C167</v>
      </c>
      <c r="H40" s="86" t="str">
        <f t="shared" si="2"/>
        <v>C300</v>
      </c>
      <c r="J40" s="81">
        <v>30</v>
      </c>
      <c r="K40" s="381" t="str">
        <f t="shared" si="3"/>
        <v>C49</v>
      </c>
      <c r="L40" s="382"/>
      <c r="M40" s="382"/>
      <c r="N40" s="383"/>
      <c r="O40" s="86" t="str">
        <f t="shared" si="4"/>
        <v>C182</v>
      </c>
      <c r="P40" s="381" t="str">
        <f t="shared" si="5"/>
        <v>C315</v>
      </c>
      <c r="Q40" s="383" t="str">
        <f t="shared" si="6"/>
        <v>C182</v>
      </c>
      <c r="S40" s="85">
        <v>15</v>
      </c>
      <c r="T40" s="379" t="s">
        <v>307</v>
      </c>
      <c r="U40" s="402"/>
      <c r="V40" s="402"/>
      <c r="W40" s="380"/>
      <c r="X40" s="80" t="s">
        <v>440</v>
      </c>
      <c r="Y40" s="80" t="s">
        <v>573</v>
      </c>
    </row>
    <row r="41" spans="19:25" ht="22.5" customHeight="1">
      <c r="S41" s="85">
        <v>16</v>
      </c>
      <c r="T41" s="379" t="s">
        <v>308</v>
      </c>
      <c r="U41" s="402"/>
      <c r="V41" s="402"/>
      <c r="W41" s="380"/>
      <c r="X41" s="80" t="s">
        <v>441</v>
      </c>
      <c r="Y41" s="80" t="s">
        <v>574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309</v>
      </c>
      <c r="U42" s="402"/>
      <c r="V42" s="402"/>
      <c r="W42" s="380"/>
      <c r="X42" s="80" t="s">
        <v>442</v>
      </c>
      <c r="Y42" s="80" t="s">
        <v>575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310</v>
      </c>
      <c r="U43" s="402"/>
      <c r="V43" s="402"/>
      <c r="W43" s="380"/>
      <c r="X43" s="80" t="s">
        <v>443</v>
      </c>
      <c r="Y43" s="80" t="s">
        <v>576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311</v>
      </c>
      <c r="U44" s="402"/>
      <c r="V44" s="402"/>
      <c r="W44" s="380"/>
      <c r="X44" s="80" t="s">
        <v>444</v>
      </c>
      <c r="Y44" s="80" t="s">
        <v>577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312</v>
      </c>
      <c r="U45" s="402"/>
      <c r="V45" s="402"/>
      <c r="W45" s="380"/>
      <c r="X45" s="80" t="s">
        <v>445</v>
      </c>
      <c r="Y45" s="80" t="s">
        <v>578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313</v>
      </c>
      <c r="U46" s="402"/>
      <c r="V46" s="402"/>
      <c r="W46" s="380"/>
      <c r="X46" s="80" t="s">
        <v>446</v>
      </c>
      <c r="Y46" s="80" t="s">
        <v>579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314</v>
      </c>
      <c r="U47" s="402"/>
      <c r="V47" s="402"/>
      <c r="W47" s="380"/>
      <c r="X47" s="80" t="s">
        <v>447</v>
      </c>
      <c r="Y47" s="80" t="s">
        <v>580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315</v>
      </c>
      <c r="U48" s="402"/>
      <c r="V48" s="402"/>
      <c r="W48" s="380"/>
      <c r="X48" s="80" t="s">
        <v>448</v>
      </c>
      <c r="Y48" s="80" t="s">
        <v>581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316</v>
      </c>
      <c r="U49" s="402"/>
      <c r="V49" s="402"/>
      <c r="W49" s="380"/>
      <c r="X49" s="80" t="s">
        <v>449</v>
      </c>
      <c r="Y49" s="80" t="s">
        <v>582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317</v>
      </c>
      <c r="U50" s="402"/>
      <c r="V50" s="402"/>
      <c r="W50" s="380"/>
      <c r="X50" s="80" t="s">
        <v>450</v>
      </c>
      <c r="Y50" s="80" t="s">
        <v>583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318</v>
      </c>
      <c r="U51" s="402"/>
      <c r="V51" s="402"/>
      <c r="W51" s="380"/>
      <c r="X51" s="80" t="s">
        <v>451</v>
      </c>
      <c r="Y51" s="80" t="s">
        <v>584</v>
      </c>
    </row>
    <row r="52" spans="19:25" ht="22.5" customHeight="1">
      <c r="S52" s="85">
        <v>27</v>
      </c>
      <c r="T52" s="379" t="s">
        <v>319</v>
      </c>
      <c r="U52" s="402"/>
      <c r="V52" s="402"/>
      <c r="W52" s="380"/>
      <c r="X52" s="80" t="s">
        <v>452</v>
      </c>
      <c r="Y52" s="80" t="s">
        <v>585</v>
      </c>
    </row>
    <row r="53" spans="19:25" ht="22.5" customHeight="1">
      <c r="S53" s="85">
        <v>28</v>
      </c>
      <c r="T53" s="379" t="s">
        <v>320</v>
      </c>
      <c r="U53" s="402"/>
      <c r="V53" s="402"/>
      <c r="W53" s="380"/>
      <c r="X53" s="80" t="s">
        <v>453</v>
      </c>
      <c r="Y53" s="80" t="s">
        <v>586</v>
      </c>
    </row>
    <row r="54" spans="19:25" ht="22.5" customHeight="1">
      <c r="S54" s="85">
        <v>29</v>
      </c>
      <c r="T54" s="379" t="s">
        <v>321</v>
      </c>
      <c r="U54" s="402"/>
      <c r="V54" s="402"/>
      <c r="W54" s="380"/>
      <c r="X54" s="80" t="s">
        <v>454</v>
      </c>
      <c r="Y54" s="80" t="s">
        <v>587</v>
      </c>
    </row>
    <row r="55" spans="19:25" ht="22.5" customHeight="1">
      <c r="S55" s="85">
        <v>30</v>
      </c>
      <c r="T55" s="379" t="s">
        <v>322</v>
      </c>
      <c r="U55" s="402"/>
      <c r="V55" s="402"/>
      <c r="W55" s="380"/>
      <c r="X55" s="80" t="s">
        <v>455</v>
      </c>
      <c r="Y55" s="80" t="s">
        <v>588</v>
      </c>
    </row>
    <row r="56" spans="4:25" ht="22.5" customHeight="1">
      <c r="D56" s="11"/>
      <c r="E56" s="11"/>
      <c r="F56" s="11"/>
      <c r="S56" s="85">
        <v>31</v>
      </c>
      <c r="T56" s="379" t="s">
        <v>323</v>
      </c>
      <c r="U56" s="402"/>
      <c r="V56" s="402"/>
      <c r="W56" s="380"/>
      <c r="X56" s="80" t="s">
        <v>456</v>
      </c>
      <c r="Y56" s="80" t="s">
        <v>589</v>
      </c>
    </row>
    <row r="57" spans="4:25" ht="22.5" customHeight="1">
      <c r="D57" s="11"/>
      <c r="E57" s="11"/>
      <c r="F57" s="11"/>
      <c r="S57" s="85">
        <v>32</v>
      </c>
      <c r="T57" s="379" t="s">
        <v>324</v>
      </c>
      <c r="U57" s="402"/>
      <c r="V57" s="402"/>
      <c r="W57" s="380"/>
      <c r="X57" s="80" t="s">
        <v>457</v>
      </c>
      <c r="Y57" s="80" t="s">
        <v>590</v>
      </c>
    </row>
    <row r="58" spans="19:25" ht="22.5" customHeight="1">
      <c r="S58" s="85">
        <v>33</v>
      </c>
      <c r="T58" s="379" t="s">
        <v>325</v>
      </c>
      <c r="U58" s="402"/>
      <c r="V58" s="402"/>
      <c r="W58" s="380"/>
      <c r="X58" s="80" t="s">
        <v>458</v>
      </c>
      <c r="Y58" s="80" t="s">
        <v>591</v>
      </c>
    </row>
    <row r="59" spans="19:25" ht="22.5" customHeight="1">
      <c r="S59" s="85">
        <v>34</v>
      </c>
      <c r="T59" s="379" t="s">
        <v>326</v>
      </c>
      <c r="U59" s="402"/>
      <c r="V59" s="402"/>
      <c r="W59" s="380"/>
      <c r="X59" s="80" t="s">
        <v>459</v>
      </c>
      <c r="Y59" s="80" t="s">
        <v>592</v>
      </c>
    </row>
    <row r="60" spans="19:25" ht="22.5" customHeight="1">
      <c r="S60" s="85">
        <v>35</v>
      </c>
      <c r="T60" s="379" t="s">
        <v>327</v>
      </c>
      <c r="U60" s="402"/>
      <c r="V60" s="402"/>
      <c r="W60" s="380"/>
      <c r="X60" s="80" t="s">
        <v>460</v>
      </c>
      <c r="Y60" s="80" t="s">
        <v>593</v>
      </c>
    </row>
    <row r="61" spans="19:25" ht="22.5" customHeight="1">
      <c r="S61" s="85">
        <v>36</v>
      </c>
      <c r="T61" s="379" t="s">
        <v>328</v>
      </c>
      <c r="U61" s="402"/>
      <c r="V61" s="402"/>
      <c r="W61" s="380"/>
      <c r="X61" s="80" t="s">
        <v>461</v>
      </c>
      <c r="Y61" s="80" t="s">
        <v>594</v>
      </c>
    </row>
    <row r="62" spans="19:25" ht="22.5" customHeight="1">
      <c r="S62" s="85">
        <v>37</v>
      </c>
      <c r="T62" s="379" t="s">
        <v>329</v>
      </c>
      <c r="U62" s="402"/>
      <c r="V62" s="402"/>
      <c r="W62" s="380"/>
      <c r="X62" s="80" t="s">
        <v>462</v>
      </c>
      <c r="Y62" s="80" t="s">
        <v>595</v>
      </c>
    </row>
    <row r="63" spans="19:25" ht="22.5" customHeight="1">
      <c r="S63" s="85">
        <v>38</v>
      </c>
      <c r="T63" s="379" t="s">
        <v>330</v>
      </c>
      <c r="U63" s="402"/>
      <c r="V63" s="402"/>
      <c r="W63" s="380"/>
      <c r="X63" s="80" t="s">
        <v>463</v>
      </c>
      <c r="Y63" s="80" t="s">
        <v>596</v>
      </c>
    </row>
    <row r="64" spans="19:25" ht="22.5" customHeight="1">
      <c r="S64" s="85">
        <v>39</v>
      </c>
      <c r="T64" s="379" t="s">
        <v>331</v>
      </c>
      <c r="U64" s="402"/>
      <c r="V64" s="402"/>
      <c r="W64" s="380"/>
      <c r="X64" s="80" t="s">
        <v>464</v>
      </c>
      <c r="Y64" s="80" t="s">
        <v>597</v>
      </c>
    </row>
    <row r="65" spans="19:25" ht="22.5" customHeight="1">
      <c r="S65" s="85">
        <v>40</v>
      </c>
      <c r="T65" s="379" t="s">
        <v>332</v>
      </c>
      <c r="U65" s="402"/>
      <c r="V65" s="402"/>
      <c r="W65" s="380"/>
      <c r="X65" s="80" t="s">
        <v>465</v>
      </c>
      <c r="Y65" s="80" t="s">
        <v>598</v>
      </c>
    </row>
    <row r="66" spans="19:25" ht="22.5" customHeight="1">
      <c r="S66" s="85">
        <v>41</v>
      </c>
      <c r="T66" s="379" t="s">
        <v>333</v>
      </c>
      <c r="U66" s="402"/>
      <c r="V66" s="402"/>
      <c r="W66" s="380"/>
      <c r="X66" s="80" t="s">
        <v>466</v>
      </c>
      <c r="Y66" s="80" t="s">
        <v>599</v>
      </c>
    </row>
    <row r="67" spans="19:25" ht="22.5" customHeight="1">
      <c r="S67" s="85">
        <v>42</v>
      </c>
      <c r="T67" s="379" t="s">
        <v>334</v>
      </c>
      <c r="U67" s="402"/>
      <c r="V67" s="402"/>
      <c r="W67" s="380"/>
      <c r="X67" s="80" t="s">
        <v>467</v>
      </c>
      <c r="Y67" s="80" t="s">
        <v>600</v>
      </c>
    </row>
    <row r="68" spans="19:25" ht="22.5" customHeight="1">
      <c r="S68" s="85">
        <v>43</v>
      </c>
      <c r="T68" s="379" t="s">
        <v>335</v>
      </c>
      <c r="U68" s="402"/>
      <c r="V68" s="402"/>
      <c r="W68" s="380"/>
      <c r="X68" s="80" t="s">
        <v>468</v>
      </c>
      <c r="Y68" s="80" t="s">
        <v>601</v>
      </c>
    </row>
    <row r="69" spans="19:25" ht="22.5" customHeight="1">
      <c r="S69" s="85">
        <v>44</v>
      </c>
      <c r="T69" s="379" t="s">
        <v>336</v>
      </c>
      <c r="U69" s="402"/>
      <c r="V69" s="402"/>
      <c r="W69" s="380"/>
      <c r="X69" s="80" t="s">
        <v>469</v>
      </c>
      <c r="Y69" s="80" t="s">
        <v>602</v>
      </c>
    </row>
    <row r="70" spans="19:25" ht="22.5" customHeight="1">
      <c r="S70" s="85">
        <v>45</v>
      </c>
      <c r="T70" s="379" t="s">
        <v>337</v>
      </c>
      <c r="U70" s="402"/>
      <c r="V70" s="402"/>
      <c r="W70" s="380"/>
      <c r="X70" s="80" t="s">
        <v>470</v>
      </c>
      <c r="Y70" s="80" t="s">
        <v>603</v>
      </c>
    </row>
    <row r="71" spans="19:25" ht="22.5" customHeight="1">
      <c r="S71" s="85">
        <v>46</v>
      </c>
      <c r="T71" s="379" t="s">
        <v>338</v>
      </c>
      <c r="U71" s="402"/>
      <c r="V71" s="402"/>
      <c r="W71" s="380"/>
      <c r="X71" s="80" t="s">
        <v>471</v>
      </c>
      <c r="Y71" s="80" t="s">
        <v>604</v>
      </c>
    </row>
    <row r="72" spans="19:25" ht="22.5" customHeight="1">
      <c r="S72" s="85">
        <v>47</v>
      </c>
      <c r="T72" s="379" t="s">
        <v>339</v>
      </c>
      <c r="U72" s="402"/>
      <c r="V72" s="402"/>
      <c r="W72" s="380"/>
      <c r="X72" s="80" t="s">
        <v>472</v>
      </c>
      <c r="Y72" s="80" t="s">
        <v>605</v>
      </c>
    </row>
    <row r="73" spans="19:25" ht="22.5" customHeight="1">
      <c r="S73" s="85">
        <v>48</v>
      </c>
      <c r="T73" s="379" t="s">
        <v>340</v>
      </c>
      <c r="U73" s="402"/>
      <c r="V73" s="402"/>
      <c r="W73" s="380"/>
      <c r="X73" s="80" t="s">
        <v>473</v>
      </c>
      <c r="Y73" s="80" t="s">
        <v>606</v>
      </c>
    </row>
    <row r="74" spans="19:25" ht="22.5" customHeight="1">
      <c r="S74" s="85">
        <v>49</v>
      </c>
      <c r="T74" s="379" t="s">
        <v>341</v>
      </c>
      <c r="U74" s="402"/>
      <c r="V74" s="402"/>
      <c r="W74" s="380"/>
      <c r="X74" s="80" t="s">
        <v>474</v>
      </c>
      <c r="Y74" s="80" t="s">
        <v>607</v>
      </c>
    </row>
    <row r="75" spans="19:25" ht="22.5" customHeight="1">
      <c r="S75" s="85">
        <v>50</v>
      </c>
      <c r="T75" s="379" t="s">
        <v>342</v>
      </c>
      <c r="U75" s="402"/>
      <c r="V75" s="402"/>
      <c r="W75" s="380"/>
      <c r="X75" s="80" t="s">
        <v>475</v>
      </c>
      <c r="Y75" s="80" t="s">
        <v>608</v>
      </c>
    </row>
    <row r="76" spans="19:25" ht="22.5" customHeight="1">
      <c r="S76" s="85">
        <v>51</v>
      </c>
      <c r="T76" s="379" t="s">
        <v>343</v>
      </c>
      <c r="U76" s="402"/>
      <c r="V76" s="402"/>
      <c r="W76" s="380"/>
      <c r="X76" s="80" t="s">
        <v>476</v>
      </c>
      <c r="Y76" s="80" t="s">
        <v>609</v>
      </c>
    </row>
    <row r="77" spans="19:25" ht="22.5" customHeight="1">
      <c r="S77" s="85">
        <v>52</v>
      </c>
      <c r="T77" s="379" t="s">
        <v>344</v>
      </c>
      <c r="U77" s="402"/>
      <c r="V77" s="402"/>
      <c r="W77" s="380"/>
      <c r="X77" s="80" t="s">
        <v>477</v>
      </c>
      <c r="Y77" s="80" t="s">
        <v>610</v>
      </c>
    </row>
    <row r="78" spans="19:25" ht="22.5" customHeight="1">
      <c r="S78" s="85">
        <v>53</v>
      </c>
      <c r="T78" s="379" t="s">
        <v>345</v>
      </c>
      <c r="U78" s="402"/>
      <c r="V78" s="402"/>
      <c r="W78" s="380"/>
      <c r="X78" s="80" t="s">
        <v>478</v>
      </c>
      <c r="Y78" s="80" t="s">
        <v>611</v>
      </c>
    </row>
    <row r="79" spans="19:25" ht="22.5" customHeight="1">
      <c r="S79" s="85">
        <v>54</v>
      </c>
      <c r="T79" s="379" t="s">
        <v>346</v>
      </c>
      <c r="U79" s="402"/>
      <c r="V79" s="402"/>
      <c r="W79" s="380"/>
      <c r="X79" s="80" t="s">
        <v>479</v>
      </c>
      <c r="Y79" s="80" t="s">
        <v>612</v>
      </c>
    </row>
    <row r="80" spans="19:25" ht="22.5" customHeight="1">
      <c r="S80" s="85">
        <v>55</v>
      </c>
      <c r="T80" s="379" t="s">
        <v>347</v>
      </c>
      <c r="U80" s="402"/>
      <c r="V80" s="402"/>
      <c r="W80" s="380"/>
      <c r="X80" s="80" t="s">
        <v>480</v>
      </c>
      <c r="Y80" s="80" t="s">
        <v>613</v>
      </c>
    </row>
    <row r="81" spans="19:25" ht="22.5" customHeight="1">
      <c r="S81" s="85">
        <v>56</v>
      </c>
      <c r="T81" s="379" t="s">
        <v>348</v>
      </c>
      <c r="U81" s="402"/>
      <c r="V81" s="402"/>
      <c r="W81" s="380"/>
      <c r="X81" s="80" t="s">
        <v>481</v>
      </c>
      <c r="Y81" s="80" t="s">
        <v>614</v>
      </c>
    </row>
    <row r="82" spans="19:25" ht="22.5" customHeight="1">
      <c r="S82" s="85">
        <v>57</v>
      </c>
      <c r="T82" s="379" t="s">
        <v>349</v>
      </c>
      <c r="U82" s="402"/>
      <c r="V82" s="402"/>
      <c r="W82" s="380"/>
      <c r="X82" s="80" t="s">
        <v>482</v>
      </c>
      <c r="Y82" s="80" t="s">
        <v>615</v>
      </c>
    </row>
    <row r="83" spans="19:25" ht="22.5" customHeight="1">
      <c r="S83" s="85">
        <v>58</v>
      </c>
      <c r="T83" s="379" t="s">
        <v>350</v>
      </c>
      <c r="U83" s="402"/>
      <c r="V83" s="402"/>
      <c r="W83" s="380"/>
      <c r="X83" s="80" t="s">
        <v>483</v>
      </c>
      <c r="Y83" s="80" t="s">
        <v>616</v>
      </c>
    </row>
    <row r="84" spans="19:25" ht="22.5" customHeight="1">
      <c r="S84" s="85">
        <v>59</v>
      </c>
      <c r="T84" s="379" t="s">
        <v>351</v>
      </c>
      <c r="U84" s="402"/>
      <c r="V84" s="402"/>
      <c r="W84" s="380"/>
      <c r="X84" s="80" t="s">
        <v>484</v>
      </c>
      <c r="Y84" s="80" t="s">
        <v>617</v>
      </c>
    </row>
    <row r="85" spans="19:25" ht="22.5" customHeight="1">
      <c r="S85" s="85">
        <v>60</v>
      </c>
      <c r="T85" s="379" t="s">
        <v>352</v>
      </c>
      <c r="U85" s="402"/>
      <c r="V85" s="402"/>
      <c r="W85" s="380"/>
      <c r="X85" s="80" t="s">
        <v>485</v>
      </c>
      <c r="Y85" s="80" t="s">
        <v>618</v>
      </c>
    </row>
    <row r="86" spans="19:25" ht="22.5" customHeight="1">
      <c r="S86" s="85">
        <v>61</v>
      </c>
      <c r="T86" s="379" t="s">
        <v>353</v>
      </c>
      <c r="U86" s="402"/>
      <c r="V86" s="402"/>
      <c r="W86" s="380"/>
      <c r="X86" s="80" t="s">
        <v>486</v>
      </c>
      <c r="Y86" s="80" t="s">
        <v>619</v>
      </c>
    </row>
    <row r="87" spans="19:25" ht="22.5" customHeight="1">
      <c r="S87" s="85">
        <v>62</v>
      </c>
      <c r="T87" s="379" t="s">
        <v>354</v>
      </c>
      <c r="U87" s="402"/>
      <c r="V87" s="402"/>
      <c r="W87" s="380"/>
      <c r="X87" s="80" t="s">
        <v>487</v>
      </c>
      <c r="Y87" s="80" t="s">
        <v>620</v>
      </c>
    </row>
    <row r="88" spans="19:25" ht="22.5" customHeight="1">
      <c r="S88" s="85">
        <v>63</v>
      </c>
      <c r="T88" s="379" t="s">
        <v>355</v>
      </c>
      <c r="U88" s="402"/>
      <c r="V88" s="402"/>
      <c r="W88" s="380"/>
      <c r="X88" s="80" t="s">
        <v>488</v>
      </c>
      <c r="Y88" s="80" t="s">
        <v>621</v>
      </c>
    </row>
    <row r="89" spans="19:25" ht="22.5" customHeight="1">
      <c r="S89" s="85">
        <v>64</v>
      </c>
      <c r="T89" s="379" t="s">
        <v>356</v>
      </c>
      <c r="U89" s="402"/>
      <c r="V89" s="402"/>
      <c r="W89" s="380"/>
      <c r="X89" s="80" t="s">
        <v>489</v>
      </c>
      <c r="Y89" s="80" t="s">
        <v>622</v>
      </c>
    </row>
    <row r="90" spans="19:25" ht="22.5" customHeight="1">
      <c r="S90" s="85">
        <v>65</v>
      </c>
      <c r="T90" s="379" t="s">
        <v>357</v>
      </c>
      <c r="U90" s="402"/>
      <c r="V90" s="402"/>
      <c r="W90" s="380"/>
      <c r="X90" s="80" t="s">
        <v>490</v>
      </c>
      <c r="Y90" s="80" t="s">
        <v>623</v>
      </c>
    </row>
    <row r="91" spans="19:25" ht="22.5" customHeight="1">
      <c r="S91" s="85">
        <v>66</v>
      </c>
      <c r="T91" s="379" t="s">
        <v>358</v>
      </c>
      <c r="U91" s="402"/>
      <c r="V91" s="402"/>
      <c r="W91" s="380"/>
      <c r="X91" s="80" t="s">
        <v>491</v>
      </c>
      <c r="Y91" s="80" t="s">
        <v>624</v>
      </c>
    </row>
    <row r="92" spans="19:25" ht="22.5" customHeight="1">
      <c r="S92" s="85">
        <v>67</v>
      </c>
      <c r="T92" s="379" t="s">
        <v>359</v>
      </c>
      <c r="U92" s="402"/>
      <c r="V92" s="402"/>
      <c r="W92" s="380"/>
      <c r="X92" s="80" t="s">
        <v>492</v>
      </c>
      <c r="Y92" s="80" t="s">
        <v>625</v>
      </c>
    </row>
    <row r="93" spans="19:25" ht="22.5" customHeight="1">
      <c r="S93" s="85">
        <v>68</v>
      </c>
      <c r="T93" s="379" t="s">
        <v>360</v>
      </c>
      <c r="U93" s="402"/>
      <c r="V93" s="402"/>
      <c r="W93" s="380"/>
      <c r="X93" s="80" t="s">
        <v>493</v>
      </c>
      <c r="Y93" s="80" t="s">
        <v>626</v>
      </c>
    </row>
    <row r="94" spans="19:25" ht="22.5" customHeight="1">
      <c r="S94" s="85">
        <v>69</v>
      </c>
      <c r="T94" s="379" t="s">
        <v>361</v>
      </c>
      <c r="U94" s="402"/>
      <c r="V94" s="402"/>
      <c r="W94" s="380"/>
      <c r="X94" s="80" t="s">
        <v>494</v>
      </c>
      <c r="Y94" s="80" t="s">
        <v>627</v>
      </c>
    </row>
    <row r="95" spans="19:25" ht="22.5" customHeight="1">
      <c r="S95" s="85">
        <v>70</v>
      </c>
      <c r="T95" s="379" t="s">
        <v>362</v>
      </c>
      <c r="U95" s="402"/>
      <c r="V95" s="402"/>
      <c r="W95" s="380"/>
      <c r="X95" s="80" t="s">
        <v>495</v>
      </c>
      <c r="Y95" s="80" t="s">
        <v>628</v>
      </c>
    </row>
    <row r="96" spans="19:25" ht="22.5" customHeight="1">
      <c r="S96" s="85">
        <v>71</v>
      </c>
      <c r="T96" s="379" t="s">
        <v>363</v>
      </c>
      <c r="U96" s="402"/>
      <c r="V96" s="402"/>
      <c r="W96" s="380"/>
      <c r="X96" s="80" t="s">
        <v>496</v>
      </c>
      <c r="Y96" s="80" t="s">
        <v>629</v>
      </c>
    </row>
    <row r="97" spans="19:25" ht="22.5" customHeight="1">
      <c r="S97" s="85">
        <v>72</v>
      </c>
      <c r="T97" s="379" t="s">
        <v>364</v>
      </c>
      <c r="U97" s="402"/>
      <c r="V97" s="402"/>
      <c r="W97" s="380"/>
      <c r="X97" s="80" t="s">
        <v>497</v>
      </c>
      <c r="Y97" s="80" t="s">
        <v>630</v>
      </c>
    </row>
    <row r="98" spans="19:25" ht="22.5" customHeight="1">
      <c r="S98" s="85">
        <v>73</v>
      </c>
      <c r="T98" s="379" t="s">
        <v>365</v>
      </c>
      <c r="U98" s="402"/>
      <c r="V98" s="402"/>
      <c r="W98" s="380"/>
      <c r="X98" s="80" t="s">
        <v>498</v>
      </c>
      <c r="Y98" s="80" t="s">
        <v>631</v>
      </c>
    </row>
    <row r="99" spans="19:25" ht="22.5" customHeight="1">
      <c r="S99" s="85">
        <v>74</v>
      </c>
      <c r="T99" s="379" t="s">
        <v>366</v>
      </c>
      <c r="U99" s="402"/>
      <c r="V99" s="402"/>
      <c r="W99" s="380"/>
      <c r="X99" s="80" t="s">
        <v>499</v>
      </c>
      <c r="Y99" s="80" t="s">
        <v>632</v>
      </c>
    </row>
    <row r="100" spans="19:25" ht="22.5" customHeight="1">
      <c r="S100" s="85">
        <v>75</v>
      </c>
      <c r="T100" s="379" t="s">
        <v>367</v>
      </c>
      <c r="U100" s="402"/>
      <c r="V100" s="402"/>
      <c r="W100" s="380"/>
      <c r="X100" s="80" t="s">
        <v>500</v>
      </c>
      <c r="Y100" s="80" t="s">
        <v>633</v>
      </c>
    </row>
    <row r="101" spans="19:25" ht="22.5" customHeight="1">
      <c r="S101" s="85">
        <v>76</v>
      </c>
      <c r="T101" s="379" t="s">
        <v>368</v>
      </c>
      <c r="U101" s="402"/>
      <c r="V101" s="402"/>
      <c r="W101" s="380"/>
      <c r="X101" s="80" t="s">
        <v>501</v>
      </c>
      <c r="Y101" s="80" t="s">
        <v>634</v>
      </c>
    </row>
    <row r="102" spans="19:25" ht="22.5" customHeight="1">
      <c r="S102" s="85">
        <v>77</v>
      </c>
      <c r="T102" s="379" t="s">
        <v>369</v>
      </c>
      <c r="U102" s="402"/>
      <c r="V102" s="402"/>
      <c r="W102" s="380"/>
      <c r="X102" s="80" t="s">
        <v>502</v>
      </c>
      <c r="Y102" s="80" t="s">
        <v>635</v>
      </c>
    </row>
    <row r="103" spans="19:25" ht="22.5" customHeight="1">
      <c r="S103" s="85">
        <v>78</v>
      </c>
      <c r="T103" s="379" t="s">
        <v>370</v>
      </c>
      <c r="U103" s="402"/>
      <c r="V103" s="402"/>
      <c r="W103" s="380"/>
      <c r="X103" s="80" t="s">
        <v>503</v>
      </c>
      <c r="Y103" s="80" t="s">
        <v>636</v>
      </c>
    </row>
    <row r="104" spans="19:25" ht="22.5" customHeight="1">
      <c r="S104" s="85">
        <v>79</v>
      </c>
      <c r="T104" s="379" t="s">
        <v>371</v>
      </c>
      <c r="U104" s="402"/>
      <c r="V104" s="402"/>
      <c r="W104" s="380"/>
      <c r="X104" s="80" t="s">
        <v>504</v>
      </c>
      <c r="Y104" s="80" t="s">
        <v>637</v>
      </c>
    </row>
    <row r="105" spans="19:25" ht="22.5" customHeight="1">
      <c r="S105" s="85">
        <v>80</v>
      </c>
      <c r="T105" s="379" t="s">
        <v>372</v>
      </c>
      <c r="U105" s="402"/>
      <c r="V105" s="402"/>
      <c r="W105" s="380"/>
      <c r="X105" s="80" t="s">
        <v>505</v>
      </c>
      <c r="Y105" s="80" t="s">
        <v>638</v>
      </c>
    </row>
    <row r="106" spans="19:25" ht="22.5" customHeight="1">
      <c r="S106" s="85">
        <v>81</v>
      </c>
      <c r="T106" s="379" t="s">
        <v>373</v>
      </c>
      <c r="U106" s="402"/>
      <c r="V106" s="402"/>
      <c r="W106" s="380"/>
      <c r="X106" s="80" t="s">
        <v>506</v>
      </c>
      <c r="Y106" s="80" t="s">
        <v>639</v>
      </c>
    </row>
    <row r="107" spans="19:25" ht="22.5" customHeight="1">
      <c r="S107" s="85">
        <v>82</v>
      </c>
      <c r="T107" s="379" t="s">
        <v>374</v>
      </c>
      <c r="U107" s="402"/>
      <c r="V107" s="402"/>
      <c r="W107" s="380"/>
      <c r="X107" s="80" t="s">
        <v>507</v>
      </c>
      <c r="Y107" s="80" t="s">
        <v>640</v>
      </c>
    </row>
    <row r="108" spans="19:25" ht="22.5" customHeight="1">
      <c r="S108" s="85">
        <v>83</v>
      </c>
      <c r="T108" s="379" t="s">
        <v>375</v>
      </c>
      <c r="U108" s="402"/>
      <c r="V108" s="402"/>
      <c r="W108" s="380"/>
      <c r="X108" s="80" t="s">
        <v>508</v>
      </c>
      <c r="Y108" s="80" t="s">
        <v>641</v>
      </c>
    </row>
    <row r="109" spans="19:25" ht="22.5" customHeight="1">
      <c r="S109" s="85">
        <v>84</v>
      </c>
      <c r="T109" s="379" t="s">
        <v>376</v>
      </c>
      <c r="U109" s="402"/>
      <c r="V109" s="402"/>
      <c r="W109" s="380"/>
      <c r="X109" s="80" t="s">
        <v>509</v>
      </c>
      <c r="Y109" s="80" t="s">
        <v>642</v>
      </c>
    </row>
    <row r="110" spans="19:25" ht="22.5" customHeight="1">
      <c r="S110" s="85">
        <v>85</v>
      </c>
      <c r="T110" s="379" t="s">
        <v>377</v>
      </c>
      <c r="U110" s="402"/>
      <c r="V110" s="402"/>
      <c r="W110" s="380"/>
      <c r="X110" s="80" t="s">
        <v>510</v>
      </c>
      <c r="Y110" s="80" t="s">
        <v>643</v>
      </c>
    </row>
    <row r="111" spans="19:25" ht="22.5" customHeight="1">
      <c r="S111" s="85">
        <v>86</v>
      </c>
      <c r="T111" s="379" t="s">
        <v>378</v>
      </c>
      <c r="U111" s="402"/>
      <c r="V111" s="402"/>
      <c r="W111" s="380"/>
      <c r="X111" s="80" t="s">
        <v>511</v>
      </c>
      <c r="Y111" s="80" t="s">
        <v>644</v>
      </c>
    </row>
    <row r="112" spans="19:25" ht="22.5" customHeight="1">
      <c r="S112" s="85">
        <v>87</v>
      </c>
      <c r="T112" s="379" t="s">
        <v>379</v>
      </c>
      <c r="U112" s="402"/>
      <c r="V112" s="402"/>
      <c r="W112" s="380"/>
      <c r="X112" s="80" t="s">
        <v>512</v>
      </c>
      <c r="Y112" s="80" t="s">
        <v>645</v>
      </c>
    </row>
    <row r="113" spans="19:25" ht="22.5" customHeight="1">
      <c r="S113" s="85">
        <v>88</v>
      </c>
      <c r="T113" s="379" t="s">
        <v>380</v>
      </c>
      <c r="U113" s="402"/>
      <c r="V113" s="402"/>
      <c r="W113" s="380"/>
      <c r="X113" s="80" t="s">
        <v>513</v>
      </c>
      <c r="Y113" s="80" t="s">
        <v>646</v>
      </c>
    </row>
    <row r="114" spans="19:25" ht="22.5" customHeight="1">
      <c r="S114" s="85">
        <v>89</v>
      </c>
      <c r="T114" s="379" t="s">
        <v>381</v>
      </c>
      <c r="U114" s="402"/>
      <c r="V114" s="402"/>
      <c r="W114" s="380"/>
      <c r="X114" s="80" t="s">
        <v>514</v>
      </c>
      <c r="Y114" s="80" t="s">
        <v>647</v>
      </c>
    </row>
    <row r="115" spans="19:25" ht="22.5" customHeight="1">
      <c r="S115" s="85">
        <v>90</v>
      </c>
      <c r="T115" s="379" t="s">
        <v>382</v>
      </c>
      <c r="U115" s="402"/>
      <c r="V115" s="402"/>
      <c r="W115" s="380"/>
      <c r="X115" s="80" t="s">
        <v>515</v>
      </c>
      <c r="Y115" s="80" t="s">
        <v>648</v>
      </c>
    </row>
    <row r="116" spans="19:25" ht="22.5" customHeight="1">
      <c r="S116" s="85">
        <v>91</v>
      </c>
      <c r="T116" s="379" t="s">
        <v>383</v>
      </c>
      <c r="U116" s="402"/>
      <c r="V116" s="402"/>
      <c r="W116" s="380"/>
      <c r="X116" s="80" t="s">
        <v>516</v>
      </c>
      <c r="Y116" s="80" t="s">
        <v>649</v>
      </c>
    </row>
    <row r="117" spans="19:25" ht="22.5" customHeight="1">
      <c r="S117" s="85">
        <v>92</v>
      </c>
      <c r="T117" s="379" t="s">
        <v>384</v>
      </c>
      <c r="U117" s="402"/>
      <c r="V117" s="402"/>
      <c r="W117" s="380"/>
      <c r="X117" s="80" t="s">
        <v>517</v>
      </c>
      <c r="Y117" s="80" t="s">
        <v>650</v>
      </c>
    </row>
    <row r="118" spans="19:25" ht="22.5" customHeight="1">
      <c r="S118" s="85">
        <v>93</v>
      </c>
      <c r="T118" s="379" t="s">
        <v>385</v>
      </c>
      <c r="U118" s="402"/>
      <c r="V118" s="402"/>
      <c r="W118" s="380"/>
      <c r="X118" s="80" t="s">
        <v>518</v>
      </c>
      <c r="Y118" s="80" t="s">
        <v>651</v>
      </c>
    </row>
    <row r="119" spans="19:25" ht="22.5" customHeight="1">
      <c r="S119" s="85">
        <v>94</v>
      </c>
      <c r="T119" s="379" t="s">
        <v>386</v>
      </c>
      <c r="U119" s="402"/>
      <c r="V119" s="402"/>
      <c r="W119" s="380"/>
      <c r="X119" s="80" t="s">
        <v>519</v>
      </c>
      <c r="Y119" s="80" t="s">
        <v>652</v>
      </c>
    </row>
    <row r="120" spans="19:25" ht="22.5" customHeight="1">
      <c r="S120" s="85">
        <v>95</v>
      </c>
      <c r="T120" s="379" t="s">
        <v>387</v>
      </c>
      <c r="U120" s="402"/>
      <c r="V120" s="402"/>
      <c r="W120" s="380"/>
      <c r="X120" s="80" t="s">
        <v>520</v>
      </c>
      <c r="Y120" s="80" t="s">
        <v>653</v>
      </c>
    </row>
    <row r="121" spans="19:25" ht="22.5" customHeight="1">
      <c r="S121" s="85">
        <v>96</v>
      </c>
      <c r="T121" s="379" t="s">
        <v>388</v>
      </c>
      <c r="U121" s="402"/>
      <c r="V121" s="402"/>
      <c r="W121" s="380"/>
      <c r="X121" s="80" t="s">
        <v>521</v>
      </c>
      <c r="Y121" s="80" t="s">
        <v>654</v>
      </c>
    </row>
    <row r="122" spans="19:25" ht="22.5" customHeight="1">
      <c r="S122" s="85">
        <v>97</v>
      </c>
      <c r="T122" s="379" t="s">
        <v>389</v>
      </c>
      <c r="U122" s="402"/>
      <c r="V122" s="402"/>
      <c r="W122" s="380"/>
      <c r="X122" s="80" t="s">
        <v>522</v>
      </c>
      <c r="Y122" s="80" t="s">
        <v>655</v>
      </c>
    </row>
    <row r="123" spans="19:25" ht="22.5" customHeight="1">
      <c r="S123" s="85">
        <v>98</v>
      </c>
      <c r="T123" s="379" t="s">
        <v>390</v>
      </c>
      <c r="U123" s="402"/>
      <c r="V123" s="402"/>
      <c r="W123" s="380"/>
      <c r="X123" s="80" t="s">
        <v>523</v>
      </c>
      <c r="Y123" s="80" t="s">
        <v>656</v>
      </c>
    </row>
    <row r="124" spans="19:25" ht="22.5" customHeight="1">
      <c r="S124" s="85">
        <v>99</v>
      </c>
      <c r="T124" s="379" t="s">
        <v>391</v>
      </c>
      <c r="U124" s="402"/>
      <c r="V124" s="402"/>
      <c r="W124" s="380"/>
      <c r="X124" s="80" t="s">
        <v>524</v>
      </c>
      <c r="Y124" s="80" t="s">
        <v>657</v>
      </c>
    </row>
    <row r="125" spans="19:25" ht="22.5" customHeight="1">
      <c r="S125" s="85">
        <v>100</v>
      </c>
      <c r="T125" s="379" t="s">
        <v>392</v>
      </c>
      <c r="U125" s="402"/>
      <c r="V125" s="402"/>
      <c r="W125" s="380"/>
      <c r="X125" s="80" t="s">
        <v>525</v>
      </c>
      <c r="Y125" s="80" t="s">
        <v>658</v>
      </c>
    </row>
    <row r="126" spans="19:25" ht="22.5" customHeight="1">
      <c r="S126" s="85">
        <v>101</v>
      </c>
      <c r="T126" s="379" t="s">
        <v>393</v>
      </c>
      <c r="U126" s="402"/>
      <c r="V126" s="402"/>
      <c r="W126" s="380"/>
      <c r="X126" s="80" t="s">
        <v>526</v>
      </c>
      <c r="Y126" s="80" t="s">
        <v>659</v>
      </c>
    </row>
    <row r="127" spans="19:25" ht="22.5" customHeight="1">
      <c r="S127" s="85">
        <v>102</v>
      </c>
      <c r="T127" s="379" t="s">
        <v>394</v>
      </c>
      <c r="U127" s="402"/>
      <c r="V127" s="402"/>
      <c r="W127" s="380"/>
      <c r="X127" s="80" t="s">
        <v>527</v>
      </c>
      <c r="Y127" s="80" t="s">
        <v>660</v>
      </c>
    </row>
    <row r="128" spans="19:25" ht="22.5" customHeight="1">
      <c r="S128" s="85">
        <v>103</v>
      </c>
      <c r="T128" s="379" t="s">
        <v>395</v>
      </c>
      <c r="U128" s="402"/>
      <c r="V128" s="402"/>
      <c r="W128" s="380"/>
      <c r="X128" s="80" t="s">
        <v>528</v>
      </c>
      <c r="Y128" s="80" t="s">
        <v>661</v>
      </c>
    </row>
    <row r="129" spans="19:25" ht="22.5" customHeight="1">
      <c r="S129" s="85">
        <v>104</v>
      </c>
      <c r="T129" s="379" t="s">
        <v>396</v>
      </c>
      <c r="U129" s="402"/>
      <c r="V129" s="402"/>
      <c r="W129" s="380"/>
      <c r="X129" s="80" t="s">
        <v>529</v>
      </c>
      <c r="Y129" s="80" t="s">
        <v>662</v>
      </c>
    </row>
    <row r="130" spans="19:25" ht="22.5" customHeight="1">
      <c r="S130" s="85">
        <v>105</v>
      </c>
      <c r="T130" s="379" t="s">
        <v>397</v>
      </c>
      <c r="U130" s="402"/>
      <c r="V130" s="402"/>
      <c r="W130" s="380"/>
      <c r="X130" s="80" t="s">
        <v>530</v>
      </c>
      <c r="Y130" s="80" t="s">
        <v>663</v>
      </c>
    </row>
    <row r="131" spans="19:25" ht="22.5" customHeight="1">
      <c r="S131" s="85">
        <v>106</v>
      </c>
      <c r="T131" s="379" t="s">
        <v>398</v>
      </c>
      <c r="U131" s="402"/>
      <c r="V131" s="402"/>
      <c r="W131" s="380"/>
      <c r="X131" s="80" t="s">
        <v>531</v>
      </c>
      <c r="Y131" s="80" t="s">
        <v>664</v>
      </c>
    </row>
    <row r="132" spans="19:25" ht="22.5" customHeight="1">
      <c r="S132" s="85">
        <v>107</v>
      </c>
      <c r="T132" s="379" t="s">
        <v>399</v>
      </c>
      <c r="U132" s="402"/>
      <c r="V132" s="402"/>
      <c r="W132" s="380"/>
      <c r="X132" s="80" t="s">
        <v>532</v>
      </c>
      <c r="Y132" s="80" t="s">
        <v>665</v>
      </c>
    </row>
    <row r="133" spans="19:25" ht="22.5" customHeight="1">
      <c r="S133" s="85">
        <v>108</v>
      </c>
      <c r="T133" s="379" t="s">
        <v>400</v>
      </c>
      <c r="U133" s="402"/>
      <c r="V133" s="402"/>
      <c r="W133" s="380"/>
      <c r="X133" s="80" t="s">
        <v>533</v>
      </c>
      <c r="Y133" s="80" t="s">
        <v>666</v>
      </c>
    </row>
    <row r="134" spans="19:25" ht="22.5" customHeight="1">
      <c r="S134" s="85">
        <v>109</v>
      </c>
      <c r="T134" s="379" t="s">
        <v>401</v>
      </c>
      <c r="U134" s="402"/>
      <c r="V134" s="402"/>
      <c r="W134" s="380"/>
      <c r="X134" s="80" t="s">
        <v>534</v>
      </c>
      <c r="Y134" s="80" t="s">
        <v>667</v>
      </c>
    </row>
    <row r="135" spans="19:25" ht="22.5" customHeight="1">
      <c r="S135" s="85">
        <v>110</v>
      </c>
      <c r="T135" s="379" t="s">
        <v>402</v>
      </c>
      <c r="U135" s="402"/>
      <c r="V135" s="402"/>
      <c r="W135" s="380"/>
      <c r="X135" s="80" t="s">
        <v>535</v>
      </c>
      <c r="Y135" s="80" t="s">
        <v>668</v>
      </c>
    </row>
    <row r="136" spans="19:25" ht="22.5" customHeight="1">
      <c r="S136" s="85">
        <v>111</v>
      </c>
      <c r="T136" s="379" t="s">
        <v>403</v>
      </c>
      <c r="U136" s="402"/>
      <c r="V136" s="402"/>
      <c r="W136" s="380"/>
      <c r="X136" s="80" t="s">
        <v>536</v>
      </c>
      <c r="Y136" s="80" t="s">
        <v>669</v>
      </c>
    </row>
    <row r="137" spans="19:25" ht="22.5" customHeight="1">
      <c r="S137" s="85">
        <v>112</v>
      </c>
      <c r="T137" s="379" t="s">
        <v>404</v>
      </c>
      <c r="U137" s="402"/>
      <c r="V137" s="402"/>
      <c r="W137" s="380"/>
      <c r="X137" s="80" t="s">
        <v>537</v>
      </c>
      <c r="Y137" s="80" t="s">
        <v>670</v>
      </c>
    </row>
    <row r="138" spans="19:25" ht="22.5" customHeight="1">
      <c r="S138" s="85">
        <v>113</v>
      </c>
      <c r="T138" s="379" t="s">
        <v>405</v>
      </c>
      <c r="U138" s="402"/>
      <c r="V138" s="402"/>
      <c r="W138" s="380"/>
      <c r="X138" s="80" t="s">
        <v>538</v>
      </c>
      <c r="Y138" s="80" t="s">
        <v>671</v>
      </c>
    </row>
    <row r="139" spans="19:25" ht="22.5" customHeight="1">
      <c r="S139" s="85">
        <v>114</v>
      </c>
      <c r="T139" s="379" t="s">
        <v>406</v>
      </c>
      <c r="U139" s="402"/>
      <c r="V139" s="402"/>
      <c r="W139" s="380"/>
      <c r="X139" s="80" t="s">
        <v>539</v>
      </c>
      <c r="Y139" s="80" t="s">
        <v>672</v>
      </c>
    </row>
    <row r="140" spans="19:25" ht="22.5" customHeight="1">
      <c r="S140" s="85">
        <v>115</v>
      </c>
      <c r="T140" s="379" t="s">
        <v>407</v>
      </c>
      <c r="U140" s="402"/>
      <c r="V140" s="402"/>
      <c r="W140" s="380"/>
      <c r="X140" s="80" t="s">
        <v>540</v>
      </c>
      <c r="Y140" s="80" t="s">
        <v>673</v>
      </c>
    </row>
    <row r="141" spans="19:25" ht="22.5" customHeight="1">
      <c r="S141" s="85">
        <v>116</v>
      </c>
      <c r="T141" s="379" t="s">
        <v>408</v>
      </c>
      <c r="U141" s="402"/>
      <c r="V141" s="402"/>
      <c r="W141" s="380"/>
      <c r="X141" s="80" t="s">
        <v>541</v>
      </c>
      <c r="Y141" s="80" t="s">
        <v>674</v>
      </c>
    </row>
    <row r="142" spans="19:25" ht="22.5" customHeight="1">
      <c r="S142" s="85">
        <v>117</v>
      </c>
      <c r="T142" s="379" t="s">
        <v>409</v>
      </c>
      <c r="U142" s="402"/>
      <c r="V142" s="402"/>
      <c r="W142" s="380"/>
      <c r="X142" s="80" t="s">
        <v>542</v>
      </c>
      <c r="Y142" s="80" t="s">
        <v>675</v>
      </c>
    </row>
    <row r="143" spans="19:25" ht="22.5" customHeight="1">
      <c r="S143" s="85">
        <v>118</v>
      </c>
      <c r="T143" s="379" t="s">
        <v>410</v>
      </c>
      <c r="U143" s="402"/>
      <c r="V143" s="402"/>
      <c r="W143" s="380"/>
      <c r="X143" s="80" t="s">
        <v>543</v>
      </c>
      <c r="Y143" s="80" t="s">
        <v>676</v>
      </c>
    </row>
    <row r="144" spans="19:25" ht="22.5" customHeight="1">
      <c r="S144" s="85">
        <v>119</v>
      </c>
      <c r="T144" s="379" t="s">
        <v>411</v>
      </c>
      <c r="U144" s="402"/>
      <c r="V144" s="402"/>
      <c r="W144" s="380"/>
      <c r="X144" s="80" t="s">
        <v>544</v>
      </c>
      <c r="Y144" s="80" t="s">
        <v>677</v>
      </c>
    </row>
    <row r="145" spans="19:25" ht="22.5" customHeight="1">
      <c r="S145" s="85">
        <v>120</v>
      </c>
      <c r="T145" s="379" t="s">
        <v>412</v>
      </c>
      <c r="U145" s="402"/>
      <c r="V145" s="402"/>
      <c r="W145" s="380"/>
      <c r="X145" s="80" t="s">
        <v>545</v>
      </c>
      <c r="Y145" s="80" t="s">
        <v>678</v>
      </c>
    </row>
    <row r="146" spans="19:25" ht="22.5" customHeight="1">
      <c r="S146" s="85">
        <v>121</v>
      </c>
      <c r="T146" s="379" t="s">
        <v>413</v>
      </c>
      <c r="U146" s="402"/>
      <c r="V146" s="402"/>
      <c r="W146" s="380"/>
      <c r="X146" s="80" t="s">
        <v>546</v>
      </c>
      <c r="Y146" s="80" t="s">
        <v>679</v>
      </c>
    </row>
    <row r="147" spans="19:25" ht="22.5" customHeight="1">
      <c r="S147" s="85">
        <v>122</v>
      </c>
      <c r="T147" s="379" t="s">
        <v>414</v>
      </c>
      <c r="U147" s="402"/>
      <c r="V147" s="402"/>
      <c r="W147" s="380"/>
      <c r="X147" s="80" t="s">
        <v>547</v>
      </c>
      <c r="Y147" s="80" t="s">
        <v>680</v>
      </c>
    </row>
    <row r="148" spans="19:25" ht="22.5" customHeight="1">
      <c r="S148" s="85">
        <v>123</v>
      </c>
      <c r="T148" s="379" t="s">
        <v>415</v>
      </c>
      <c r="U148" s="402"/>
      <c r="V148" s="402"/>
      <c r="W148" s="380"/>
      <c r="X148" s="80" t="s">
        <v>548</v>
      </c>
      <c r="Y148" s="80" t="s">
        <v>681</v>
      </c>
    </row>
    <row r="149" spans="19:25" ht="22.5" customHeight="1">
      <c r="S149" s="85">
        <v>124</v>
      </c>
      <c r="T149" s="379" t="s">
        <v>416</v>
      </c>
      <c r="U149" s="402"/>
      <c r="V149" s="402"/>
      <c r="W149" s="380"/>
      <c r="X149" s="80" t="s">
        <v>549</v>
      </c>
      <c r="Y149" s="80" t="s">
        <v>682</v>
      </c>
    </row>
    <row r="150" spans="19:25" ht="22.5" customHeight="1">
      <c r="S150" s="85">
        <v>125</v>
      </c>
      <c r="T150" s="379" t="s">
        <v>417</v>
      </c>
      <c r="U150" s="402"/>
      <c r="V150" s="402"/>
      <c r="W150" s="380"/>
      <c r="X150" s="80" t="s">
        <v>550</v>
      </c>
      <c r="Y150" s="80" t="s">
        <v>683</v>
      </c>
    </row>
    <row r="151" spans="19:25" ht="22.5" customHeight="1">
      <c r="S151" s="85">
        <v>126</v>
      </c>
      <c r="T151" s="379" t="s">
        <v>418</v>
      </c>
      <c r="U151" s="402"/>
      <c r="V151" s="402"/>
      <c r="W151" s="380"/>
      <c r="X151" s="80" t="s">
        <v>551</v>
      </c>
      <c r="Y151" s="80" t="s">
        <v>684</v>
      </c>
    </row>
    <row r="152" spans="19:25" ht="22.5" customHeight="1">
      <c r="S152" s="85">
        <v>127</v>
      </c>
      <c r="T152" s="379" t="s">
        <v>419</v>
      </c>
      <c r="U152" s="402"/>
      <c r="V152" s="402"/>
      <c r="W152" s="380"/>
      <c r="X152" s="80" t="s">
        <v>552</v>
      </c>
      <c r="Y152" s="80" t="s">
        <v>685</v>
      </c>
    </row>
    <row r="153" spans="19:25" ht="22.5" customHeight="1">
      <c r="S153" s="85">
        <v>128</v>
      </c>
      <c r="T153" s="379" t="s">
        <v>420</v>
      </c>
      <c r="U153" s="402"/>
      <c r="V153" s="402"/>
      <c r="W153" s="380"/>
      <c r="X153" s="80" t="s">
        <v>553</v>
      </c>
      <c r="Y153" s="80" t="s">
        <v>686</v>
      </c>
    </row>
    <row r="154" spans="19:25" ht="22.5" customHeight="1">
      <c r="S154" s="85">
        <v>129</v>
      </c>
      <c r="T154" s="379" t="s">
        <v>421</v>
      </c>
      <c r="U154" s="402"/>
      <c r="V154" s="402"/>
      <c r="W154" s="380"/>
      <c r="X154" s="80" t="s">
        <v>554</v>
      </c>
      <c r="Y154" s="80" t="s">
        <v>687</v>
      </c>
    </row>
    <row r="155" spans="19:25" ht="22.5" customHeight="1">
      <c r="S155" s="85">
        <v>130</v>
      </c>
      <c r="T155" s="379" t="s">
        <v>422</v>
      </c>
      <c r="U155" s="402"/>
      <c r="V155" s="402"/>
      <c r="W155" s="380"/>
      <c r="X155" s="80" t="s">
        <v>555</v>
      </c>
      <c r="Y155" s="80" t="s">
        <v>688</v>
      </c>
    </row>
    <row r="156" spans="19:25" ht="22.5" customHeight="1">
      <c r="S156" s="85">
        <v>131</v>
      </c>
      <c r="T156" s="379" t="s">
        <v>423</v>
      </c>
      <c r="U156" s="402"/>
      <c r="V156" s="402"/>
      <c r="W156" s="380"/>
      <c r="X156" s="80" t="s">
        <v>556</v>
      </c>
      <c r="Y156" s="80" t="s">
        <v>689</v>
      </c>
    </row>
    <row r="157" spans="19:25" ht="22.5" customHeight="1">
      <c r="S157" s="85">
        <v>132</v>
      </c>
      <c r="T157" s="379" t="s">
        <v>424</v>
      </c>
      <c r="U157" s="402"/>
      <c r="V157" s="402"/>
      <c r="W157" s="380"/>
      <c r="X157" s="80" t="s">
        <v>557</v>
      </c>
      <c r="Y157" s="80" t="s">
        <v>690</v>
      </c>
    </row>
    <row r="158" spans="19:25" ht="22.5" customHeight="1">
      <c r="S158" s="85">
        <v>133</v>
      </c>
      <c r="T158" s="379" t="s">
        <v>425</v>
      </c>
      <c r="U158" s="402"/>
      <c r="V158" s="402"/>
      <c r="W158" s="380"/>
      <c r="X158" s="80" t="s">
        <v>558</v>
      </c>
      <c r="Y158" s="80" t="s">
        <v>691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290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175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176</v>
      </c>
      <c r="C8" s="398"/>
      <c r="D8" s="347"/>
      <c r="E8" s="348"/>
      <c r="F8" s="348"/>
      <c r="G8" s="348"/>
      <c r="H8" s="349"/>
      <c r="I8" s="387" t="s">
        <v>177</v>
      </c>
      <c r="J8" s="388"/>
      <c r="K8" s="75"/>
      <c r="L8" s="74"/>
      <c r="M8" s="74"/>
      <c r="N8" s="76"/>
      <c r="O8" s="77"/>
    </row>
    <row r="9" spans="2:8" ht="22.5" customHeight="1">
      <c r="B9" s="397" t="s">
        <v>178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179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203</v>
      </c>
      <c r="E13" s="380"/>
      <c r="F13" s="80" t="s">
        <v>204</v>
      </c>
      <c r="G13" s="80" t="s">
        <v>205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206</v>
      </c>
      <c r="E14" s="380"/>
      <c r="F14" s="80" t="s">
        <v>207</v>
      </c>
      <c r="G14" s="80" t="s">
        <v>208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209</v>
      </c>
      <c r="E16" s="380"/>
      <c r="F16" s="80" t="s">
        <v>210</v>
      </c>
      <c r="G16" s="80" t="s">
        <v>211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212</v>
      </c>
      <c r="E17" s="380"/>
      <c r="F17" s="80" t="s">
        <v>213</v>
      </c>
      <c r="G17" s="80" t="s">
        <v>214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215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193</v>
      </c>
      <c r="C21" s="355"/>
      <c r="D21" s="347" t="s">
        <v>216</v>
      </c>
      <c r="E21" s="348"/>
      <c r="F21" s="348"/>
      <c r="G21" s="349"/>
      <c r="H21" s="347" t="s">
        <v>217</v>
      </c>
      <c r="I21" s="348"/>
      <c r="J21" s="348"/>
      <c r="K21" s="349"/>
      <c r="L21" s="347" t="s">
        <v>218</v>
      </c>
      <c r="M21" s="348"/>
      <c r="N21" s="348"/>
      <c r="O21" s="348"/>
      <c r="P21" s="349"/>
    </row>
    <row r="22" spans="2:16" ht="22.5" customHeight="1">
      <c r="B22" s="356" t="s">
        <v>197</v>
      </c>
      <c r="C22" s="357"/>
      <c r="D22" s="347" t="s">
        <v>219</v>
      </c>
      <c r="E22" s="348"/>
      <c r="F22" s="348"/>
      <c r="G22" s="349"/>
      <c r="H22" s="347" t="s">
        <v>220</v>
      </c>
      <c r="I22" s="348"/>
      <c r="J22" s="348"/>
      <c r="K22" s="349"/>
      <c r="L22" s="347" t="s">
        <v>221</v>
      </c>
      <c r="M22" s="348"/>
      <c r="N22" s="348"/>
      <c r="O22" s="348"/>
      <c r="P22" s="349"/>
    </row>
    <row r="24" spans="2:7" ht="33.75" customHeight="1">
      <c r="B24" s="384" t="s">
        <v>201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202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202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202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D20</v>
      </c>
      <c r="D26" s="382"/>
      <c r="E26" s="382"/>
      <c r="F26" s="383"/>
      <c r="G26" s="86" t="str">
        <f aca="true" t="shared" si="1" ref="G26:G40">IF($B26="","",VLOOKUP($B26,$S$24:$Z$67,6))</f>
        <v>D153</v>
      </c>
      <c r="H26" s="86" t="str">
        <f aca="true" t="shared" si="2" ref="H26:H40">IF($B26="","",VLOOKUP($B26,$S$24:$Z$67,7))</f>
        <v>D286</v>
      </c>
      <c r="J26" s="81">
        <v>16</v>
      </c>
      <c r="K26" s="381" t="str">
        <f aca="true" t="shared" si="3" ref="K26:K40">IF(J26="","",VLOOKUP($J26,$S$24:$Z$67,2))</f>
        <v>D35</v>
      </c>
      <c r="L26" s="382"/>
      <c r="M26" s="382"/>
      <c r="N26" s="383"/>
      <c r="O26" s="86" t="str">
        <f aca="true" t="shared" si="4" ref="O26:O40">IF($J26="","",VLOOKUP($J26,$S$24:$Z$67,6))</f>
        <v>D168</v>
      </c>
      <c r="P26" s="381" t="str">
        <f aca="true" t="shared" si="5" ref="P26:P40">IF($J26="","",VLOOKUP($J26,$S$24:$Z$67,7))</f>
        <v>D301</v>
      </c>
      <c r="Q26" s="383" t="str">
        <f aca="true" t="shared" si="6" ref="Q26:Q40">IF($J26="","",VLOOKUP($J26,$S$24:$Z$67,6))</f>
        <v>D168</v>
      </c>
      <c r="S26" s="85">
        <v>1</v>
      </c>
      <c r="T26" s="379" t="s">
        <v>692</v>
      </c>
      <c r="U26" s="402"/>
      <c r="V26" s="402"/>
      <c r="W26" s="380"/>
      <c r="X26" s="80" t="s">
        <v>825</v>
      </c>
      <c r="Y26" s="80" t="s">
        <v>958</v>
      </c>
    </row>
    <row r="27" spans="2:25" ht="22.5" customHeight="1">
      <c r="B27" s="81">
        <v>2</v>
      </c>
      <c r="C27" s="381" t="str">
        <f t="shared" si="0"/>
        <v>D21</v>
      </c>
      <c r="D27" s="382"/>
      <c r="E27" s="382"/>
      <c r="F27" s="383"/>
      <c r="G27" s="86" t="str">
        <f t="shared" si="1"/>
        <v>D154</v>
      </c>
      <c r="H27" s="86" t="str">
        <f t="shared" si="2"/>
        <v>D287</v>
      </c>
      <c r="J27" s="81">
        <v>17</v>
      </c>
      <c r="K27" s="381" t="str">
        <f t="shared" si="3"/>
        <v>D36</v>
      </c>
      <c r="L27" s="382"/>
      <c r="M27" s="382"/>
      <c r="N27" s="383"/>
      <c r="O27" s="86" t="str">
        <f t="shared" si="4"/>
        <v>D169</v>
      </c>
      <c r="P27" s="381" t="str">
        <f t="shared" si="5"/>
        <v>D302</v>
      </c>
      <c r="Q27" s="383" t="str">
        <f t="shared" si="6"/>
        <v>D169</v>
      </c>
      <c r="S27" s="85">
        <v>2</v>
      </c>
      <c r="T27" s="379" t="s">
        <v>693</v>
      </c>
      <c r="U27" s="402"/>
      <c r="V27" s="402"/>
      <c r="W27" s="380"/>
      <c r="X27" s="80" t="s">
        <v>826</v>
      </c>
      <c r="Y27" s="80" t="s">
        <v>959</v>
      </c>
    </row>
    <row r="28" spans="2:25" ht="22.5" customHeight="1">
      <c r="B28" s="81">
        <v>3</v>
      </c>
      <c r="C28" s="381" t="str">
        <f t="shared" si="0"/>
        <v>D22</v>
      </c>
      <c r="D28" s="382"/>
      <c r="E28" s="382"/>
      <c r="F28" s="383"/>
      <c r="G28" s="86" t="str">
        <f t="shared" si="1"/>
        <v>D155</v>
      </c>
      <c r="H28" s="86" t="str">
        <f t="shared" si="2"/>
        <v>D288</v>
      </c>
      <c r="J28" s="81">
        <v>18</v>
      </c>
      <c r="K28" s="381" t="str">
        <f t="shared" si="3"/>
        <v>D37</v>
      </c>
      <c r="L28" s="382"/>
      <c r="M28" s="382"/>
      <c r="N28" s="383"/>
      <c r="O28" s="86" t="str">
        <f t="shared" si="4"/>
        <v>D170</v>
      </c>
      <c r="P28" s="381" t="str">
        <f t="shared" si="5"/>
        <v>D303</v>
      </c>
      <c r="Q28" s="383" t="str">
        <f t="shared" si="6"/>
        <v>D170</v>
      </c>
      <c r="S28" s="85">
        <v>3</v>
      </c>
      <c r="T28" s="379" t="s">
        <v>694</v>
      </c>
      <c r="U28" s="402"/>
      <c r="V28" s="402"/>
      <c r="W28" s="380"/>
      <c r="X28" s="80" t="s">
        <v>827</v>
      </c>
      <c r="Y28" s="80" t="s">
        <v>960</v>
      </c>
    </row>
    <row r="29" spans="2:25" ht="22.5" customHeight="1">
      <c r="B29" s="81">
        <v>4</v>
      </c>
      <c r="C29" s="381" t="str">
        <f t="shared" si="0"/>
        <v>D23</v>
      </c>
      <c r="D29" s="382"/>
      <c r="E29" s="382"/>
      <c r="F29" s="383"/>
      <c r="G29" s="86" t="str">
        <f t="shared" si="1"/>
        <v>D156</v>
      </c>
      <c r="H29" s="86" t="str">
        <f t="shared" si="2"/>
        <v>D289</v>
      </c>
      <c r="J29" s="81">
        <v>19</v>
      </c>
      <c r="K29" s="381" t="str">
        <f t="shared" si="3"/>
        <v>D38</v>
      </c>
      <c r="L29" s="382"/>
      <c r="M29" s="382"/>
      <c r="N29" s="383"/>
      <c r="O29" s="86" t="str">
        <f t="shared" si="4"/>
        <v>D171</v>
      </c>
      <c r="P29" s="381" t="str">
        <f t="shared" si="5"/>
        <v>D304</v>
      </c>
      <c r="Q29" s="383" t="str">
        <f t="shared" si="6"/>
        <v>D171</v>
      </c>
      <c r="S29" s="85">
        <v>4</v>
      </c>
      <c r="T29" s="379" t="s">
        <v>695</v>
      </c>
      <c r="U29" s="402"/>
      <c r="V29" s="402"/>
      <c r="W29" s="380"/>
      <c r="X29" s="80" t="s">
        <v>828</v>
      </c>
      <c r="Y29" s="80" t="s">
        <v>961</v>
      </c>
    </row>
    <row r="30" spans="2:25" ht="22.5" customHeight="1">
      <c r="B30" s="81">
        <v>5</v>
      </c>
      <c r="C30" s="381" t="str">
        <f t="shared" si="0"/>
        <v>D24</v>
      </c>
      <c r="D30" s="382"/>
      <c r="E30" s="382"/>
      <c r="F30" s="383"/>
      <c r="G30" s="86" t="str">
        <f t="shared" si="1"/>
        <v>D157</v>
      </c>
      <c r="H30" s="86" t="str">
        <f t="shared" si="2"/>
        <v>D290</v>
      </c>
      <c r="J30" s="81">
        <v>20</v>
      </c>
      <c r="K30" s="381" t="str">
        <f t="shared" si="3"/>
        <v>D39</v>
      </c>
      <c r="L30" s="382"/>
      <c r="M30" s="382"/>
      <c r="N30" s="383"/>
      <c r="O30" s="86" t="str">
        <f t="shared" si="4"/>
        <v>D172</v>
      </c>
      <c r="P30" s="381" t="str">
        <f t="shared" si="5"/>
        <v>D305</v>
      </c>
      <c r="Q30" s="383" t="str">
        <f t="shared" si="6"/>
        <v>D172</v>
      </c>
      <c r="S30" s="85">
        <v>5</v>
      </c>
      <c r="T30" s="379" t="s">
        <v>696</v>
      </c>
      <c r="U30" s="402"/>
      <c r="V30" s="402"/>
      <c r="W30" s="380"/>
      <c r="X30" s="80" t="s">
        <v>829</v>
      </c>
      <c r="Y30" s="80" t="s">
        <v>962</v>
      </c>
    </row>
    <row r="31" spans="2:25" ht="22.5" customHeight="1">
      <c r="B31" s="81">
        <v>6</v>
      </c>
      <c r="C31" s="381" t="str">
        <f t="shared" si="0"/>
        <v>D25</v>
      </c>
      <c r="D31" s="382"/>
      <c r="E31" s="382"/>
      <c r="F31" s="383"/>
      <c r="G31" s="86" t="str">
        <f t="shared" si="1"/>
        <v>D158</v>
      </c>
      <c r="H31" s="86" t="str">
        <f t="shared" si="2"/>
        <v>D291</v>
      </c>
      <c r="J31" s="81">
        <v>21</v>
      </c>
      <c r="K31" s="381" t="str">
        <f t="shared" si="3"/>
        <v>D40</v>
      </c>
      <c r="L31" s="382"/>
      <c r="M31" s="382"/>
      <c r="N31" s="383"/>
      <c r="O31" s="86" t="str">
        <f t="shared" si="4"/>
        <v>D173</v>
      </c>
      <c r="P31" s="381" t="str">
        <f t="shared" si="5"/>
        <v>D306</v>
      </c>
      <c r="Q31" s="383" t="str">
        <f t="shared" si="6"/>
        <v>D173</v>
      </c>
      <c r="S31" s="85">
        <v>6</v>
      </c>
      <c r="T31" s="379" t="s">
        <v>697</v>
      </c>
      <c r="U31" s="402"/>
      <c r="V31" s="402"/>
      <c r="W31" s="380"/>
      <c r="X31" s="80" t="s">
        <v>830</v>
      </c>
      <c r="Y31" s="80" t="s">
        <v>963</v>
      </c>
    </row>
    <row r="32" spans="2:25" ht="22.5" customHeight="1">
      <c r="B32" s="81">
        <v>7</v>
      </c>
      <c r="C32" s="381" t="str">
        <f t="shared" si="0"/>
        <v>D26</v>
      </c>
      <c r="D32" s="382"/>
      <c r="E32" s="382"/>
      <c r="F32" s="383"/>
      <c r="G32" s="86" t="str">
        <f t="shared" si="1"/>
        <v>D159</v>
      </c>
      <c r="H32" s="86" t="str">
        <f t="shared" si="2"/>
        <v>D292</v>
      </c>
      <c r="J32" s="81">
        <v>22</v>
      </c>
      <c r="K32" s="381" t="str">
        <f t="shared" si="3"/>
        <v>D41</v>
      </c>
      <c r="L32" s="382"/>
      <c r="M32" s="382"/>
      <c r="N32" s="383"/>
      <c r="O32" s="86" t="str">
        <f t="shared" si="4"/>
        <v>D174</v>
      </c>
      <c r="P32" s="381" t="str">
        <f t="shared" si="5"/>
        <v>D307</v>
      </c>
      <c r="Q32" s="383" t="str">
        <f t="shared" si="6"/>
        <v>D174</v>
      </c>
      <c r="S32" s="85">
        <v>7</v>
      </c>
      <c r="T32" s="379" t="s">
        <v>698</v>
      </c>
      <c r="U32" s="402"/>
      <c r="V32" s="402"/>
      <c r="W32" s="380"/>
      <c r="X32" s="80" t="s">
        <v>831</v>
      </c>
      <c r="Y32" s="80" t="s">
        <v>964</v>
      </c>
    </row>
    <row r="33" spans="2:25" ht="22.5" customHeight="1">
      <c r="B33" s="81">
        <v>8</v>
      </c>
      <c r="C33" s="381" t="str">
        <f t="shared" si="0"/>
        <v>D27</v>
      </c>
      <c r="D33" s="382"/>
      <c r="E33" s="382"/>
      <c r="F33" s="383"/>
      <c r="G33" s="86" t="str">
        <f t="shared" si="1"/>
        <v>D160</v>
      </c>
      <c r="H33" s="86" t="str">
        <f t="shared" si="2"/>
        <v>D293</v>
      </c>
      <c r="J33" s="81">
        <v>23</v>
      </c>
      <c r="K33" s="381" t="str">
        <f t="shared" si="3"/>
        <v>D42</v>
      </c>
      <c r="L33" s="382"/>
      <c r="M33" s="382"/>
      <c r="N33" s="383"/>
      <c r="O33" s="86" t="str">
        <f t="shared" si="4"/>
        <v>D175</v>
      </c>
      <c r="P33" s="381" t="str">
        <f t="shared" si="5"/>
        <v>D308</v>
      </c>
      <c r="Q33" s="383" t="str">
        <f t="shared" si="6"/>
        <v>D175</v>
      </c>
      <c r="S33" s="85">
        <v>8</v>
      </c>
      <c r="T33" s="379" t="s">
        <v>699</v>
      </c>
      <c r="U33" s="402"/>
      <c r="V33" s="402"/>
      <c r="W33" s="380"/>
      <c r="X33" s="80" t="s">
        <v>832</v>
      </c>
      <c r="Y33" s="80" t="s">
        <v>965</v>
      </c>
    </row>
    <row r="34" spans="2:25" ht="22.5" customHeight="1">
      <c r="B34" s="81">
        <v>9</v>
      </c>
      <c r="C34" s="381" t="str">
        <f t="shared" si="0"/>
        <v>D28</v>
      </c>
      <c r="D34" s="382"/>
      <c r="E34" s="382"/>
      <c r="F34" s="383"/>
      <c r="G34" s="86" t="str">
        <f t="shared" si="1"/>
        <v>D161</v>
      </c>
      <c r="H34" s="86" t="str">
        <f t="shared" si="2"/>
        <v>D294</v>
      </c>
      <c r="J34" s="81">
        <v>24</v>
      </c>
      <c r="K34" s="381" t="str">
        <f t="shared" si="3"/>
        <v>D43</v>
      </c>
      <c r="L34" s="382"/>
      <c r="M34" s="382"/>
      <c r="N34" s="383"/>
      <c r="O34" s="86" t="str">
        <f t="shared" si="4"/>
        <v>D176</v>
      </c>
      <c r="P34" s="381" t="str">
        <f t="shared" si="5"/>
        <v>D309</v>
      </c>
      <c r="Q34" s="383" t="str">
        <f t="shared" si="6"/>
        <v>D176</v>
      </c>
      <c r="S34" s="85">
        <v>9</v>
      </c>
      <c r="T34" s="379" t="s">
        <v>700</v>
      </c>
      <c r="U34" s="402"/>
      <c r="V34" s="402"/>
      <c r="W34" s="380"/>
      <c r="X34" s="80" t="s">
        <v>833</v>
      </c>
      <c r="Y34" s="80" t="s">
        <v>966</v>
      </c>
    </row>
    <row r="35" spans="2:25" ht="22.5" customHeight="1">
      <c r="B35" s="81">
        <v>10</v>
      </c>
      <c r="C35" s="381" t="str">
        <f t="shared" si="0"/>
        <v>D29</v>
      </c>
      <c r="D35" s="382"/>
      <c r="E35" s="382"/>
      <c r="F35" s="383"/>
      <c r="G35" s="86" t="str">
        <f t="shared" si="1"/>
        <v>D162</v>
      </c>
      <c r="H35" s="86" t="str">
        <f t="shared" si="2"/>
        <v>D295</v>
      </c>
      <c r="J35" s="81">
        <v>25</v>
      </c>
      <c r="K35" s="381" t="str">
        <f t="shared" si="3"/>
        <v>D44</v>
      </c>
      <c r="L35" s="382"/>
      <c r="M35" s="382"/>
      <c r="N35" s="383"/>
      <c r="O35" s="86" t="str">
        <f t="shared" si="4"/>
        <v>D177</v>
      </c>
      <c r="P35" s="381" t="str">
        <f t="shared" si="5"/>
        <v>D310</v>
      </c>
      <c r="Q35" s="383" t="str">
        <f t="shared" si="6"/>
        <v>D177</v>
      </c>
      <c r="S35" s="85">
        <v>10</v>
      </c>
      <c r="T35" s="379" t="s">
        <v>701</v>
      </c>
      <c r="U35" s="402"/>
      <c r="V35" s="402"/>
      <c r="W35" s="380"/>
      <c r="X35" s="80" t="s">
        <v>834</v>
      </c>
      <c r="Y35" s="80" t="s">
        <v>967</v>
      </c>
    </row>
    <row r="36" spans="2:25" ht="22.5" customHeight="1">
      <c r="B36" s="81">
        <v>11</v>
      </c>
      <c r="C36" s="381" t="str">
        <f t="shared" si="0"/>
        <v>D30</v>
      </c>
      <c r="D36" s="382"/>
      <c r="E36" s="382"/>
      <c r="F36" s="383"/>
      <c r="G36" s="86" t="str">
        <f t="shared" si="1"/>
        <v>D163</v>
      </c>
      <c r="H36" s="86" t="str">
        <f t="shared" si="2"/>
        <v>D296</v>
      </c>
      <c r="J36" s="81">
        <v>26</v>
      </c>
      <c r="K36" s="381" t="str">
        <f t="shared" si="3"/>
        <v>D45</v>
      </c>
      <c r="L36" s="382"/>
      <c r="M36" s="382"/>
      <c r="N36" s="383"/>
      <c r="O36" s="86" t="str">
        <f t="shared" si="4"/>
        <v>D178</v>
      </c>
      <c r="P36" s="381" t="str">
        <f t="shared" si="5"/>
        <v>D311</v>
      </c>
      <c r="Q36" s="383" t="str">
        <f t="shared" si="6"/>
        <v>D178</v>
      </c>
      <c r="S36" s="85">
        <v>11</v>
      </c>
      <c r="T36" s="379" t="s">
        <v>702</v>
      </c>
      <c r="U36" s="402"/>
      <c r="V36" s="402"/>
      <c r="W36" s="380"/>
      <c r="X36" s="80" t="s">
        <v>835</v>
      </c>
      <c r="Y36" s="80" t="s">
        <v>968</v>
      </c>
    </row>
    <row r="37" spans="2:25" ht="22.5" customHeight="1">
      <c r="B37" s="81">
        <v>12</v>
      </c>
      <c r="C37" s="381" t="str">
        <f t="shared" si="0"/>
        <v>D31</v>
      </c>
      <c r="D37" s="382"/>
      <c r="E37" s="382"/>
      <c r="F37" s="383"/>
      <c r="G37" s="86" t="str">
        <f t="shared" si="1"/>
        <v>D164</v>
      </c>
      <c r="H37" s="86" t="str">
        <f t="shared" si="2"/>
        <v>D297</v>
      </c>
      <c r="J37" s="81">
        <v>27</v>
      </c>
      <c r="K37" s="381" t="str">
        <f t="shared" si="3"/>
        <v>D46</v>
      </c>
      <c r="L37" s="382"/>
      <c r="M37" s="382"/>
      <c r="N37" s="383"/>
      <c r="O37" s="86" t="str">
        <f t="shared" si="4"/>
        <v>D179</v>
      </c>
      <c r="P37" s="381" t="str">
        <f t="shared" si="5"/>
        <v>D312</v>
      </c>
      <c r="Q37" s="383" t="str">
        <f t="shared" si="6"/>
        <v>D179</v>
      </c>
      <c r="S37" s="85">
        <v>12</v>
      </c>
      <c r="T37" s="379" t="s">
        <v>703</v>
      </c>
      <c r="U37" s="402"/>
      <c r="V37" s="402"/>
      <c r="W37" s="380"/>
      <c r="X37" s="80" t="s">
        <v>836</v>
      </c>
      <c r="Y37" s="80" t="s">
        <v>969</v>
      </c>
    </row>
    <row r="38" spans="2:25" ht="22.5" customHeight="1">
      <c r="B38" s="81">
        <v>13</v>
      </c>
      <c r="C38" s="381" t="str">
        <f t="shared" si="0"/>
        <v>D32</v>
      </c>
      <c r="D38" s="382"/>
      <c r="E38" s="382"/>
      <c r="F38" s="383"/>
      <c r="G38" s="86" t="str">
        <f t="shared" si="1"/>
        <v>D165</v>
      </c>
      <c r="H38" s="86" t="str">
        <f t="shared" si="2"/>
        <v>D298</v>
      </c>
      <c r="J38" s="81">
        <v>28</v>
      </c>
      <c r="K38" s="381" t="str">
        <f t="shared" si="3"/>
        <v>D47</v>
      </c>
      <c r="L38" s="382"/>
      <c r="M38" s="382"/>
      <c r="N38" s="383"/>
      <c r="O38" s="86" t="str">
        <f t="shared" si="4"/>
        <v>D180</v>
      </c>
      <c r="P38" s="381" t="str">
        <f t="shared" si="5"/>
        <v>D313</v>
      </c>
      <c r="Q38" s="383" t="str">
        <f t="shared" si="6"/>
        <v>D180</v>
      </c>
      <c r="S38" s="85">
        <v>13</v>
      </c>
      <c r="T38" s="379" t="s">
        <v>704</v>
      </c>
      <c r="U38" s="402"/>
      <c r="V38" s="402"/>
      <c r="W38" s="380"/>
      <c r="X38" s="80" t="s">
        <v>837</v>
      </c>
      <c r="Y38" s="80" t="s">
        <v>970</v>
      </c>
    </row>
    <row r="39" spans="2:25" ht="22.5" customHeight="1">
      <c r="B39" s="81">
        <v>14</v>
      </c>
      <c r="C39" s="381" t="str">
        <f t="shared" si="0"/>
        <v>D33</v>
      </c>
      <c r="D39" s="382"/>
      <c r="E39" s="382"/>
      <c r="F39" s="383"/>
      <c r="G39" s="86" t="str">
        <f t="shared" si="1"/>
        <v>D166</v>
      </c>
      <c r="H39" s="86" t="str">
        <f t="shared" si="2"/>
        <v>D299</v>
      </c>
      <c r="J39" s="81">
        <v>29</v>
      </c>
      <c r="K39" s="381" t="str">
        <f t="shared" si="3"/>
        <v>D48</v>
      </c>
      <c r="L39" s="382"/>
      <c r="M39" s="382"/>
      <c r="N39" s="383"/>
      <c r="O39" s="86" t="str">
        <f t="shared" si="4"/>
        <v>D181</v>
      </c>
      <c r="P39" s="381" t="str">
        <f t="shared" si="5"/>
        <v>D314</v>
      </c>
      <c r="Q39" s="383" t="str">
        <f t="shared" si="6"/>
        <v>D181</v>
      </c>
      <c r="S39" s="85">
        <v>14</v>
      </c>
      <c r="T39" s="379" t="s">
        <v>705</v>
      </c>
      <c r="U39" s="402"/>
      <c r="V39" s="402"/>
      <c r="W39" s="380"/>
      <c r="X39" s="80" t="s">
        <v>838</v>
      </c>
      <c r="Y39" s="80" t="s">
        <v>971</v>
      </c>
    </row>
    <row r="40" spans="2:25" ht="22.5" customHeight="1">
      <c r="B40" s="81">
        <v>15</v>
      </c>
      <c r="C40" s="381" t="str">
        <f t="shared" si="0"/>
        <v>D34</v>
      </c>
      <c r="D40" s="382"/>
      <c r="E40" s="382"/>
      <c r="F40" s="383"/>
      <c r="G40" s="86" t="str">
        <f t="shared" si="1"/>
        <v>D167</v>
      </c>
      <c r="H40" s="86" t="str">
        <f t="shared" si="2"/>
        <v>D300</v>
      </c>
      <c r="J40" s="81">
        <v>30</v>
      </c>
      <c r="K40" s="381" t="str">
        <f t="shared" si="3"/>
        <v>D49</v>
      </c>
      <c r="L40" s="382"/>
      <c r="M40" s="382"/>
      <c r="N40" s="383"/>
      <c r="O40" s="86" t="str">
        <f t="shared" si="4"/>
        <v>D182</v>
      </c>
      <c r="P40" s="381" t="str">
        <f t="shared" si="5"/>
        <v>D315</v>
      </c>
      <c r="Q40" s="383" t="str">
        <f t="shared" si="6"/>
        <v>D182</v>
      </c>
      <c r="S40" s="85">
        <v>15</v>
      </c>
      <c r="T40" s="379" t="s">
        <v>706</v>
      </c>
      <c r="U40" s="402"/>
      <c r="V40" s="402"/>
      <c r="W40" s="380"/>
      <c r="X40" s="80" t="s">
        <v>839</v>
      </c>
      <c r="Y40" s="80" t="s">
        <v>972</v>
      </c>
    </row>
    <row r="41" spans="19:25" ht="22.5" customHeight="1">
      <c r="S41" s="85">
        <v>16</v>
      </c>
      <c r="T41" s="379" t="s">
        <v>707</v>
      </c>
      <c r="U41" s="402"/>
      <c r="V41" s="402"/>
      <c r="W41" s="380"/>
      <c r="X41" s="80" t="s">
        <v>840</v>
      </c>
      <c r="Y41" s="80" t="s">
        <v>973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708</v>
      </c>
      <c r="U42" s="402"/>
      <c r="V42" s="402"/>
      <c r="W42" s="380"/>
      <c r="X42" s="80" t="s">
        <v>841</v>
      </c>
      <c r="Y42" s="80" t="s">
        <v>974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709</v>
      </c>
      <c r="U43" s="402"/>
      <c r="V43" s="402"/>
      <c r="W43" s="380"/>
      <c r="X43" s="80" t="s">
        <v>842</v>
      </c>
      <c r="Y43" s="80" t="s">
        <v>975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710</v>
      </c>
      <c r="U44" s="402"/>
      <c r="V44" s="402"/>
      <c r="W44" s="380"/>
      <c r="X44" s="80" t="s">
        <v>843</v>
      </c>
      <c r="Y44" s="80" t="s">
        <v>976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711</v>
      </c>
      <c r="U45" s="402"/>
      <c r="V45" s="402"/>
      <c r="W45" s="380"/>
      <c r="X45" s="80" t="s">
        <v>844</v>
      </c>
      <c r="Y45" s="80" t="s">
        <v>977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712</v>
      </c>
      <c r="U46" s="402"/>
      <c r="V46" s="402"/>
      <c r="W46" s="380"/>
      <c r="X46" s="80" t="s">
        <v>845</v>
      </c>
      <c r="Y46" s="80" t="s">
        <v>978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713</v>
      </c>
      <c r="U47" s="402"/>
      <c r="V47" s="402"/>
      <c r="W47" s="380"/>
      <c r="X47" s="80" t="s">
        <v>846</v>
      </c>
      <c r="Y47" s="80" t="s">
        <v>979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714</v>
      </c>
      <c r="U48" s="402"/>
      <c r="V48" s="402"/>
      <c r="W48" s="380"/>
      <c r="X48" s="80" t="s">
        <v>847</v>
      </c>
      <c r="Y48" s="80" t="s">
        <v>980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715</v>
      </c>
      <c r="U49" s="402"/>
      <c r="V49" s="402"/>
      <c r="W49" s="380"/>
      <c r="X49" s="80" t="s">
        <v>848</v>
      </c>
      <c r="Y49" s="80" t="s">
        <v>981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716</v>
      </c>
      <c r="U50" s="402"/>
      <c r="V50" s="402"/>
      <c r="W50" s="380"/>
      <c r="X50" s="80" t="s">
        <v>849</v>
      </c>
      <c r="Y50" s="80" t="s">
        <v>982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717</v>
      </c>
      <c r="U51" s="402"/>
      <c r="V51" s="402"/>
      <c r="W51" s="380"/>
      <c r="X51" s="80" t="s">
        <v>850</v>
      </c>
      <c r="Y51" s="80" t="s">
        <v>983</v>
      </c>
    </row>
    <row r="52" spans="19:25" ht="22.5" customHeight="1">
      <c r="S52" s="85">
        <v>27</v>
      </c>
      <c r="T52" s="379" t="s">
        <v>718</v>
      </c>
      <c r="U52" s="402"/>
      <c r="V52" s="402"/>
      <c r="W52" s="380"/>
      <c r="X52" s="80" t="s">
        <v>851</v>
      </c>
      <c r="Y52" s="80" t="s">
        <v>984</v>
      </c>
    </row>
    <row r="53" spans="19:25" ht="22.5" customHeight="1">
      <c r="S53" s="85">
        <v>28</v>
      </c>
      <c r="T53" s="379" t="s">
        <v>719</v>
      </c>
      <c r="U53" s="402"/>
      <c r="V53" s="402"/>
      <c r="W53" s="380"/>
      <c r="X53" s="80" t="s">
        <v>852</v>
      </c>
      <c r="Y53" s="80" t="s">
        <v>985</v>
      </c>
    </row>
    <row r="54" spans="19:25" ht="22.5" customHeight="1">
      <c r="S54" s="85">
        <v>29</v>
      </c>
      <c r="T54" s="379" t="s">
        <v>720</v>
      </c>
      <c r="U54" s="402"/>
      <c r="V54" s="402"/>
      <c r="W54" s="380"/>
      <c r="X54" s="80" t="s">
        <v>853</v>
      </c>
      <c r="Y54" s="80" t="s">
        <v>986</v>
      </c>
    </row>
    <row r="55" spans="19:25" ht="22.5" customHeight="1">
      <c r="S55" s="85">
        <v>30</v>
      </c>
      <c r="T55" s="379" t="s">
        <v>721</v>
      </c>
      <c r="U55" s="402"/>
      <c r="V55" s="402"/>
      <c r="W55" s="380"/>
      <c r="X55" s="80" t="s">
        <v>854</v>
      </c>
      <c r="Y55" s="80" t="s">
        <v>987</v>
      </c>
    </row>
    <row r="56" spans="4:25" ht="22.5" customHeight="1">
      <c r="D56" s="11"/>
      <c r="E56" s="11"/>
      <c r="F56" s="11"/>
      <c r="S56" s="85">
        <v>31</v>
      </c>
      <c r="T56" s="379" t="s">
        <v>722</v>
      </c>
      <c r="U56" s="402"/>
      <c r="V56" s="402"/>
      <c r="W56" s="380"/>
      <c r="X56" s="80" t="s">
        <v>855</v>
      </c>
      <c r="Y56" s="80" t="s">
        <v>988</v>
      </c>
    </row>
    <row r="57" spans="4:25" ht="22.5" customHeight="1">
      <c r="D57" s="11"/>
      <c r="E57" s="11"/>
      <c r="F57" s="11"/>
      <c r="S57" s="85">
        <v>32</v>
      </c>
      <c r="T57" s="379" t="s">
        <v>723</v>
      </c>
      <c r="U57" s="402"/>
      <c r="V57" s="402"/>
      <c r="W57" s="380"/>
      <c r="X57" s="80" t="s">
        <v>856</v>
      </c>
      <c r="Y57" s="80" t="s">
        <v>989</v>
      </c>
    </row>
    <row r="58" spans="19:25" ht="22.5" customHeight="1">
      <c r="S58" s="85">
        <v>33</v>
      </c>
      <c r="T58" s="379" t="s">
        <v>724</v>
      </c>
      <c r="U58" s="402"/>
      <c r="V58" s="402"/>
      <c r="W58" s="380"/>
      <c r="X58" s="80" t="s">
        <v>857</v>
      </c>
      <c r="Y58" s="80" t="s">
        <v>990</v>
      </c>
    </row>
    <row r="59" spans="19:25" ht="22.5" customHeight="1">
      <c r="S59" s="85">
        <v>34</v>
      </c>
      <c r="T59" s="379" t="s">
        <v>725</v>
      </c>
      <c r="U59" s="402"/>
      <c r="V59" s="402"/>
      <c r="W59" s="380"/>
      <c r="X59" s="80" t="s">
        <v>858</v>
      </c>
      <c r="Y59" s="80" t="s">
        <v>991</v>
      </c>
    </row>
    <row r="60" spans="19:25" ht="22.5" customHeight="1">
      <c r="S60" s="85">
        <v>35</v>
      </c>
      <c r="T60" s="379" t="s">
        <v>726</v>
      </c>
      <c r="U60" s="402"/>
      <c r="V60" s="402"/>
      <c r="W60" s="380"/>
      <c r="X60" s="80" t="s">
        <v>859</v>
      </c>
      <c r="Y60" s="80" t="s">
        <v>992</v>
      </c>
    </row>
    <row r="61" spans="19:25" ht="22.5" customHeight="1">
      <c r="S61" s="85">
        <v>36</v>
      </c>
      <c r="T61" s="379" t="s">
        <v>727</v>
      </c>
      <c r="U61" s="402"/>
      <c r="V61" s="402"/>
      <c r="W61" s="380"/>
      <c r="X61" s="80" t="s">
        <v>860</v>
      </c>
      <c r="Y61" s="80" t="s">
        <v>993</v>
      </c>
    </row>
    <row r="62" spans="19:25" ht="22.5" customHeight="1">
      <c r="S62" s="85">
        <v>37</v>
      </c>
      <c r="T62" s="379" t="s">
        <v>728</v>
      </c>
      <c r="U62" s="402"/>
      <c r="V62" s="402"/>
      <c r="W62" s="380"/>
      <c r="X62" s="80" t="s">
        <v>861</v>
      </c>
      <c r="Y62" s="80" t="s">
        <v>994</v>
      </c>
    </row>
    <row r="63" spans="19:25" ht="22.5" customHeight="1">
      <c r="S63" s="85">
        <v>38</v>
      </c>
      <c r="T63" s="379" t="s">
        <v>729</v>
      </c>
      <c r="U63" s="402"/>
      <c r="V63" s="402"/>
      <c r="W63" s="380"/>
      <c r="X63" s="80" t="s">
        <v>862</v>
      </c>
      <c r="Y63" s="80" t="s">
        <v>995</v>
      </c>
    </row>
    <row r="64" spans="19:25" ht="22.5" customHeight="1">
      <c r="S64" s="85">
        <v>39</v>
      </c>
      <c r="T64" s="379" t="s">
        <v>730</v>
      </c>
      <c r="U64" s="402"/>
      <c r="V64" s="402"/>
      <c r="W64" s="380"/>
      <c r="X64" s="80" t="s">
        <v>863</v>
      </c>
      <c r="Y64" s="80" t="s">
        <v>996</v>
      </c>
    </row>
    <row r="65" spans="19:25" ht="22.5" customHeight="1">
      <c r="S65" s="85">
        <v>40</v>
      </c>
      <c r="T65" s="379" t="s">
        <v>731</v>
      </c>
      <c r="U65" s="402"/>
      <c r="V65" s="402"/>
      <c r="W65" s="380"/>
      <c r="X65" s="80" t="s">
        <v>864</v>
      </c>
      <c r="Y65" s="80" t="s">
        <v>997</v>
      </c>
    </row>
    <row r="66" spans="19:25" ht="22.5" customHeight="1">
      <c r="S66" s="85">
        <v>41</v>
      </c>
      <c r="T66" s="379" t="s">
        <v>732</v>
      </c>
      <c r="U66" s="402"/>
      <c r="V66" s="402"/>
      <c r="W66" s="380"/>
      <c r="X66" s="80" t="s">
        <v>865</v>
      </c>
      <c r="Y66" s="80" t="s">
        <v>998</v>
      </c>
    </row>
    <row r="67" spans="19:25" ht="22.5" customHeight="1">
      <c r="S67" s="85">
        <v>42</v>
      </c>
      <c r="T67" s="379" t="s">
        <v>733</v>
      </c>
      <c r="U67" s="402"/>
      <c r="V67" s="402"/>
      <c r="W67" s="380"/>
      <c r="X67" s="80" t="s">
        <v>866</v>
      </c>
      <c r="Y67" s="80" t="s">
        <v>999</v>
      </c>
    </row>
    <row r="68" spans="19:25" ht="22.5" customHeight="1">
      <c r="S68" s="85">
        <v>43</v>
      </c>
      <c r="T68" s="379" t="s">
        <v>734</v>
      </c>
      <c r="U68" s="402"/>
      <c r="V68" s="402"/>
      <c r="W68" s="380"/>
      <c r="X68" s="80" t="s">
        <v>867</v>
      </c>
      <c r="Y68" s="80" t="s">
        <v>1000</v>
      </c>
    </row>
    <row r="69" spans="19:25" ht="22.5" customHeight="1">
      <c r="S69" s="85">
        <v>44</v>
      </c>
      <c r="T69" s="379" t="s">
        <v>735</v>
      </c>
      <c r="U69" s="402"/>
      <c r="V69" s="402"/>
      <c r="W69" s="380"/>
      <c r="X69" s="80" t="s">
        <v>868</v>
      </c>
      <c r="Y69" s="80" t="s">
        <v>1001</v>
      </c>
    </row>
    <row r="70" spans="19:25" ht="22.5" customHeight="1">
      <c r="S70" s="85">
        <v>45</v>
      </c>
      <c r="T70" s="379" t="s">
        <v>736</v>
      </c>
      <c r="U70" s="402"/>
      <c r="V70" s="402"/>
      <c r="W70" s="380"/>
      <c r="X70" s="80" t="s">
        <v>869</v>
      </c>
      <c r="Y70" s="80" t="s">
        <v>1002</v>
      </c>
    </row>
    <row r="71" spans="19:25" ht="22.5" customHeight="1">
      <c r="S71" s="85">
        <v>46</v>
      </c>
      <c r="T71" s="379" t="s">
        <v>737</v>
      </c>
      <c r="U71" s="402"/>
      <c r="V71" s="402"/>
      <c r="W71" s="380"/>
      <c r="X71" s="80" t="s">
        <v>870</v>
      </c>
      <c r="Y71" s="80" t="s">
        <v>1003</v>
      </c>
    </row>
    <row r="72" spans="19:25" ht="22.5" customHeight="1">
      <c r="S72" s="85">
        <v>47</v>
      </c>
      <c r="T72" s="379" t="s">
        <v>738</v>
      </c>
      <c r="U72" s="402"/>
      <c r="V72" s="402"/>
      <c r="W72" s="380"/>
      <c r="X72" s="80" t="s">
        <v>871</v>
      </c>
      <c r="Y72" s="80" t="s">
        <v>1004</v>
      </c>
    </row>
    <row r="73" spans="19:25" ht="22.5" customHeight="1">
      <c r="S73" s="85">
        <v>48</v>
      </c>
      <c r="T73" s="379" t="s">
        <v>739</v>
      </c>
      <c r="U73" s="402"/>
      <c r="V73" s="402"/>
      <c r="W73" s="380"/>
      <c r="X73" s="80" t="s">
        <v>872</v>
      </c>
      <c r="Y73" s="80" t="s">
        <v>1005</v>
      </c>
    </row>
    <row r="74" spans="19:25" ht="22.5" customHeight="1">
      <c r="S74" s="85">
        <v>49</v>
      </c>
      <c r="T74" s="379" t="s">
        <v>740</v>
      </c>
      <c r="U74" s="402"/>
      <c r="V74" s="402"/>
      <c r="W74" s="380"/>
      <c r="X74" s="80" t="s">
        <v>873</v>
      </c>
      <c r="Y74" s="80" t="s">
        <v>1006</v>
      </c>
    </row>
    <row r="75" spans="19:25" ht="22.5" customHeight="1">
      <c r="S75" s="85">
        <v>50</v>
      </c>
      <c r="T75" s="379" t="s">
        <v>741</v>
      </c>
      <c r="U75" s="402"/>
      <c r="V75" s="402"/>
      <c r="W75" s="380"/>
      <c r="X75" s="80" t="s">
        <v>874</v>
      </c>
      <c r="Y75" s="80" t="s">
        <v>1007</v>
      </c>
    </row>
    <row r="76" spans="19:25" ht="22.5" customHeight="1">
      <c r="S76" s="85">
        <v>51</v>
      </c>
      <c r="T76" s="379" t="s">
        <v>742</v>
      </c>
      <c r="U76" s="402"/>
      <c r="V76" s="402"/>
      <c r="W76" s="380"/>
      <c r="X76" s="80" t="s">
        <v>875</v>
      </c>
      <c r="Y76" s="80" t="s">
        <v>1008</v>
      </c>
    </row>
    <row r="77" spans="19:25" ht="22.5" customHeight="1">
      <c r="S77" s="85">
        <v>52</v>
      </c>
      <c r="T77" s="379" t="s">
        <v>743</v>
      </c>
      <c r="U77" s="402"/>
      <c r="V77" s="402"/>
      <c r="W77" s="380"/>
      <c r="X77" s="80" t="s">
        <v>876</v>
      </c>
      <c r="Y77" s="80" t="s">
        <v>1009</v>
      </c>
    </row>
    <row r="78" spans="19:25" ht="22.5" customHeight="1">
      <c r="S78" s="85">
        <v>53</v>
      </c>
      <c r="T78" s="379" t="s">
        <v>744</v>
      </c>
      <c r="U78" s="402"/>
      <c r="V78" s="402"/>
      <c r="W78" s="380"/>
      <c r="X78" s="80" t="s">
        <v>877</v>
      </c>
      <c r="Y78" s="80" t="s">
        <v>1010</v>
      </c>
    </row>
    <row r="79" spans="19:25" ht="22.5" customHeight="1">
      <c r="S79" s="85">
        <v>54</v>
      </c>
      <c r="T79" s="379" t="s">
        <v>745</v>
      </c>
      <c r="U79" s="402"/>
      <c r="V79" s="402"/>
      <c r="W79" s="380"/>
      <c r="X79" s="80" t="s">
        <v>878</v>
      </c>
      <c r="Y79" s="80" t="s">
        <v>1011</v>
      </c>
    </row>
    <row r="80" spans="19:25" ht="22.5" customHeight="1">
      <c r="S80" s="85">
        <v>55</v>
      </c>
      <c r="T80" s="379" t="s">
        <v>746</v>
      </c>
      <c r="U80" s="402"/>
      <c r="V80" s="402"/>
      <c r="W80" s="380"/>
      <c r="X80" s="80" t="s">
        <v>879</v>
      </c>
      <c r="Y80" s="80" t="s">
        <v>1012</v>
      </c>
    </row>
    <row r="81" spans="19:25" ht="22.5" customHeight="1">
      <c r="S81" s="85">
        <v>56</v>
      </c>
      <c r="T81" s="379" t="s">
        <v>747</v>
      </c>
      <c r="U81" s="402"/>
      <c r="V81" s="402"/>
      <c r="W81" s="380"/>
      <c r="X81" s="80" t="s">
        <v>880</v>
      </c>
      <c r="Y81" s="80" t="s">
        <v>1013</v>
      </c>
    </row>
    <row r="82" spans="19:25" ht="22.5" customHeight="1">
      <c r="S82" s="85">
        <v>57</v>
      </c>
      <c r="T82" s="379" t="s">
        <v>748</v>
      </c>
      <c r="U82" s="402"/>
      <c r="V82" s="402"/>
      <c r="W82" s="380"/>
      <c r="X82" s="80" t="s">
        <v>881</v>
      </c>
      <c r="Y82" s="80" t="s">
        <v>1014</v>
      </c>
    </row>
    <row r="83" spans="19:25" ht="22.5" customHeight="1">
      <c r="S83" s="85">
        <v>58</v>
      </c>
      <c r="T83" s="379" t="s">
        <v>749</v>
      </c>
      <c r="U83" s="402"/>
      <c r="V83" s="402"/>
      <c r="W83" s="380"/>
      <c r="X83" s="80" t="s">
        <v>882</v>
      </c>
      <c r="Y83" s="80" t="s">
        <v>1015</v>
      </c>
    </row>
    <row r="84" spans="19:25" ht="22.5" customHeight="1">
      <c r="S84" s="85">
        <v>59</v>
      </c>
      <c r="T84" s="379" t="s">
        <v>750</v>
      </c>
      <c r="U84" s="402"/>
      <c r="V84" s="402"/>
      <c r="W84" s="380"/>
      <c r="X84" s="80" t="s">
        <v>883</v>
      </c>
      <c r="Y84" s="80" t="s">
        <v>1016</v>
      </c>
    </row>
    <row r="85" spans="19:25" ht="22.5" customHeight="1">
      <c r="S85" s="85">
        <v>60</v>
      </c>
      <c r="T85" s="379" t="s">
        <v>751</v>
      </c>
      <c r="U85" s="402"/>
      <c r="V85" s="402"/>
      <c r="W85" s="380"/>
      <c r="X85" s="80" t="s">
        <v>884</v>
      </c>
      <c r="Y85" s="80" t="s">
        <v>1017</v>
      </c>
    </row>
    <row r="86" spans="19:25" ht="22.5" customHeight="1">
      <c r="S86" s="85">
        <v>61</v>
      </c>
      <c r="T86" s="379" t="s">
        <v>752</v>
      </c>
      <c r="U86" s="402"/>
      <c r="V86" s="402"/>
      <c r="W86" s="380"/>
      <c r="X86" s="80" t="s">
        <v>885</v>
      </c>
      <c r="Y86" s="80" t="s">
        <v>1018</v>
      </c>
    </row>
    <row r="87" spans="19:25" ht="22.5" customHeight="1">
      <c r="S87" s="85">
        <v>62</v>
      </c>
      <c r="T87" s="379" t="s">
        <v>753</v>
      </c>
      <c r="U87" s="402"/>
      <c r="V87" s="402"/>
      <c r="W87" s="380"/>
      <c r="X87" s="80" t="s">
        <v>886</v>
      </c>
      <c r="Y87" s="80" t="s">
        <v>1019</v>
      </c>
    </row>
    <row r="88" spans="19:25" ht="22.5" customHeight="1">
      <c r="S88" s="85">
        <v>63</v>
      </c>
      <c r="T88" s="379" t="s">
        <v>754</v>
      </c>
      <c r="U88" s="402"/>
      <c r="V88" s="402"/>
      <c r="W88" s="380"/>
      <c r="X88" s="80" t="s">
        <v>887</v>
      </c>
      <c r="Y88" s="80" t="s">
        <v>1020</v>
      </c>
    </row>
    <row r="89" spans="19:25" ht="22.5" customHeight="1">
      <c r="S89" s="85">
        <v>64</v>
      </c>
      <c r="T89" s="379" t="s">
        <v>755</v>
      </c>
      <c r="U89" s="402"/>
      <c r="V89" s="402"/>
      <c r="W89" s="380"/>
      <c r="X89" s="80" t="s">
        <v>888</v>
      </c>
      <c r="Y89" s="80" t="s">
        <v>1021</v>
      </c>
    </row>
    <row r="90" spans="19:25" ht="22.5" customHeight="1">
      <c r="S90" s="85">
        <v>65</v>
      </c>
      <c r="T90" s="379" t="s">
        <v>756</v>
      </c>
      <c r="U90" s="402"/>
      <c r="V90" s="402"/>
      <c r="W90" s="380"/>
      <c r="X90" s="80" t="s">
        <v>889</v>
      </c>
      <c r="Y90" s="80" t="s">
        <v>1022</v>
      </c>
    </row>
    <row r="91" spans="19:25" ht="22.5" customHeight="1">
      <c r="S91" s="85">
        <v>66</v>
      </c>
      <c r="T91" s="379" t="s">
        <v>757</v>
      </c>
      <c r="U91" s="402"/>
      <c r="V91" s="402"/>
      <c r="W91" s="380"/>
      <c r="X91" s="80" t="s">
        <v>890</v>
      </c>
      <c r="Y91" s="80" t="s">
        <v>1023</v>
      </c>
    </row>
    <row r="92" spans="19:25" ht="22.5" customHeight="1">
      <c r="S92" s="85">
        <v>67</v>
      </c>
      <c r="T92" s="379" t="s">
        <v>758</v>
      </c>
      <c r="U92" s="402"/>
      <c r="V92" s="402"/>
      <c r="W92" s="380"/>
      <c r="X92" s="80" t="s">
        <v>891</v>
      </c>
      <c r="Y92" s="80" t="s">
        <v>1024</v>
      </c>
    </row>
    <row r="93" spans="19:25" ht="22.5" customHeight="1">
      <c r="S93" s="85">
        <v>68</v>
      </c>
      <c r="T93" s="379" t="s">
        <v>759</v>
      </c>
      <c r="U93" s="402"/>
      <c r="V93" s="402"/>
      <c r="W93" s="380"/>
      <c r="X93" s="80" t="s">
        <v>892</v>
      </c>
      <c r="Y93" s="80" t="s">
        <v>1025</v>
      </c>
    </row>
    <row r="94" spans="19:25" ht="22.5" customHeight="1">
      <c r="S94" s="85">
        <v>69</v>
      </c>
      <c r="T94" s="379" t="s">
        <v>760</v>
      </c>
      <c r="U94" s="402"/>
      <c r="V94" s="402"/>
      <c r="W94" s="380"/>
      <c r="X94" s="80" t="s">
        <v>893</v>
      </c>
      <c r="Y94" s="80" t="s">
        <v>1026</v>
      </c>
    </row>
    <row r="95" spans="19:25" ht="22.5" customHeight="1">
      <c r="S95" s="85">
        <v>70</v>
      </c>
      <c r="T95" s="379" t="s">
        <v>761</v>
      </c>
      <c r="U95" s="402"/>
      <c r="V95" s="402"/>
      <c r="W95" s="380"/>
      <c r="X95" s="80" t="s">
        <v>894</v>
      </c>
      <c r="Y95" s="80" t="s">
        <v>1027</v>
      </c>
    </row>
    <row r="96" spans="19:25" ht="22.5" customHeight="1">
      <c r="S96" s="85">
        <v>71</v>
      </c>
      <c r="T96" s="379" t="s">
        <v>762</v>
      </c>
      <c r="U96" s="402"/>
      <c r="V96" s="402"/>
      <c r="W96" s="380"/>
      <c r="X96" s="80" t="s">
        <v>895</v>
      </c>
      <c r="Y96" s="80" t="s">
        <v>1028</v>
      </c>
    </row>
    <row r="97" spans="19:25" ht="22.5" customHeight="1">
      <c r="S97" s="85">
        <v>72</v>
      </c>
      <c r="T97" s="379" t="s">
        <v>763</v>
      </c>
      <c r="U97" s="402"/>
      <c r="V97" s="402"/>
      <c r="W97" s="380"/>
      <c r="X97" s="80" t="s">
        <v>896</v>
      </c>
      <c r="Y97" s="80" t="s">
        <v>1029</v>
      </c>
    </row>
    <row r="98" spans="19:25" ht="22.5" customHeight="1">
      <c r="S98" s="85">
        <v>73</v>
      </c>
      <c r="T98" s="379" t="s">
        <v>764</v>
      </c>
      <c r="U98" s="402"/>
      <c r="V98" s="402"/>
      <c r="W98" s="380"/>
      <c r="X98" s="80" t="s">
        <v>897</v>
      </c>
      <c r="Y98" s="80" t="s">
        <v>1030</v>
      </c>
    </row>
    <row r="99" spans="19:25" ht="22.5" customHeight="1">
      <c r="S99" s="85">
        <v>74</v>
      </c>
      <c r="T99" s="379" t="s">
        <v>765</v>
      </c>
      <c r="U99" s="402"/>
      <c r="V99" s="402"/>
      <c r="W99" s="380"/>
      <c r="X99" s="80" t="s">
        <v>898</v>
      </c>
      <c r="Y99" s="80" t="s">
        <v>1031</v>
      </c>
    </row>
    <row r="100" spans="19:25" ht="22.5" customHeight="1">
      <c r="S100" s="85">
        <v>75</v>
      </c>
      <c r="T100" s="379" t="s">
        <v>766</v>
      </c>
      <c r="U100" s="402"/>
      <c r="V100" s="402"/>
      <c r="W100" s="380"/>
      <c r="X100" s="80" t="s">
        <v>899</v>
      </c>
      <c r="Y100" s="80" t="s">
        <v>1032</v>
      </c>
    </row>
    <row r="101" spans="19:25" ht="22.5" customHeight="1">
      <c r="S101" s="85">
        <v>76</v>
      </c>
      <c r="T101" s="379" t="s">
        <v>767</v>
      </c>
      <c r="U101" s="402"/>
      <c r="V101" s="402"/>
      <c r="W101" s="380"/>
      <c r="X101" s="80" t="s">
        <v>900</v>
      </c>
      <c r="Y101" s="80" t="s">
        <v>1033</v>
      </c>
    </row>
    <row r="102" spans="19:25" ht="22.5" customHeight="1">
      <c r="S102" s="85">
        <v>77</v>
      </c>
      <c r="T102" s="379" t="s">
        <v>768</v>
      </c>
      <c r="U102" s="402"/>
      <c r="V102" s="402"/>
      <c r="W102" s="380"/>
      <c r="X102" s="80" t="s">
        <v>901</v>
      </c>
      <c r="Y102" s="80" t="s">
        <v>1034</v>
      </c>
    </row>
    <row r="103" spans="19:25" ht="22.5" customHeight="1">
      <c r="S103" s="85">
        <v>78</v>
      </c>
      <c r="T103" s="379" t="s">
        <v>769</v>
      </c>
      <c r="U103" s="402"/>
      <c r="V103" s="402"/>
      <c r="W103" s="380"/>
      <c r="X103" s="80" t="s">
        <v>902</v>
      </c>
      <c r="Y103" s="80" t="s">
        <v>1035</v>
      </c>
    </row>
    <row r="104" spans="19:25" ht="22.5" customHeight="1">
      <c r="S104" s="85">
        <v>79</v>
      </c>
      <c r="T104" s="379" t="s">
        <v>770</v>
      </c>
      <c r="U104" s="402"/>
      <c r="V104" s="402"/>
      <c r="W104" s="380"/>
      <c r="X104" s="80" t="s">
        <v>903</v>
      </c>
      <c r="Y104" s="80" t="s">
        <v>1036</v>
      </c>
    </row>
    <row r="105" spans="19:25" ht="22.5" customHeight="1">
      <c r="S105" s="85">
        <v>80</v>
      </c>
      <c r="T105" s="379" t="s">
        <v>771</v>
      </c>
      <c r="U105" s="402"/>
      <c r="V105" s="402"/>
      <c r="W105" s="380"/>
      <c r="X105" s="80" t="s">
        <v>904</v>
      </c>
      <c r="Y105" s="80" t="s">
        <v>1037</v>
      </c>
    </row>
    <row r="106" spans="19:25" ht="22.5" customHeight="1">
      <c r="S106" s="85">
        <v>81</v>
      </c>
      <c r="T106" s="379" t="s">
        <v>772</v>
      </c>
      <c r="U106" s="402"/>
      <c r="V106" s="402"/>
      <c r="W106" s="380"/>
      <c r="X106" s="80" t="s">
        <v>905</v>
      </c>
      <c r="Y106" s="80" t="s">
        <v>1038</v>
      </c>
    </row>
    <row r="107" spans="19:25" ht="22.5" customHeight="1">
      <c r="S107" s="85">
        <v>82</v>
      </c>
      <c r="T107" s="379" t="s">
        <v>773</v>
      </c>
      <c r="U107" s="402"/>
      <c r="V107" s="402"/>
      <c r="W107" s="380"/>
      <c r="X107" s="80" t="s">
        <v>906</v>
      </c>
      <c r="Y107" s="80" t="s">
        <v>1039</v>
      </c>
    </row>
    <row r="108" spans="19:25" ht="22.5" customHeight="1">
      <c r="S108" s="85">
        <v>83</v>
      </c>
      <c r="T108" s="379" t="s">
        <v>774</v>
      </c>
      <c r="U108" s="402"/>
      <c r="V108" s="402"/>
      <c r="W108" s="380"/>
      <c r="X108" s="80" t="s">
        <v>907</v>
      </c>
      <c r="Y108" s="80" t="s">
        <v>1040</v>
      </c>
    </row>
    <row r="109" spans="19:25" ht="22.5" customHeight="1">
      <c r="S109" s="85">
        <v>84</v>
      </c>
      <c r="T109" s="379" t="s">
        <v>775</v>
      </c>
      <c r="U109" s="402"/>
      <c r="V109" s="402"/>
      <c r="W109" s="380"/>
      <c r="X109" s="80" t="s">
        <v>908</v>
      </c>
      <c r="Y109" s="80" t="s">
        <v>1041</v>
      </c>
    </row>
    <row r="110" spans="19:25" ht="22.5" customHeight="1">
      <c r="S110" s="85">
        <v>85</v>
      </c>
      <c r="T110" s="379" t="s">
        <v>776</v>
      </c>
      <c r="U110" s="402"/>
      <c r="V110" s="402"/>
      <c r="W110" s="380"/>
      <c r="X110" s="80" t="s">
        <v>909</v>
      </c>
      <c r="Y110" s="80" t="s">
        <v>1042</v>
      </c>
    </row>
    <row r="111" spans="19:25" ht="22.5" customHeight="1">
      <c r="S111" s="85">
        <v>86</v>
      </c>
      <c r="T111" s="379" t="s">
        <v>777</v>
      </c>
      <c r="U111" s="402"/>
      <c r="V111" s="402"/>
      <c r="W111" s="380"/>
      <c r="X111" s="80" t="s">
        <v>910</v>
      </c>
      <c r="Y111" s="80" t="s">
        <v>1043</v>
      </c>
    </row>
    <row r="112" spans="19:25" ht="22.5" customHeight="1">
      <c r="S112" s="85">
        <v>87</v>
      </c>
      <c r="T112" s="379" t="s">
        <v>778</v>
      </c>
      <c r="U112" s="402"/>
      <c r="V112" s="402"/>
      <c r="W112" s="380"/>
      <c r="X112" s="80" t="s">
        <v>911</v>
      </c>
      <c r="Y112" s="80" t="s">
        <v>1044</v>
      </c>
    </row>
    <row r="113" spans="19:25" ht="22.5" customHeight="1">
      <c r="S113" s="85">
        <v>88</v>
      </c>
      <c r="T113" s="379" t="s">
        <v>779</v>
      </c>
      <c r="U113" s="402"/>
      <c r="V113" s="402"/>
      <c r="W113" s="380"/>
      <c r="X113" s="80" t="s">
        <v>912</v>
      </c>
      <c r="Y113" s="80" t="s">
        <v>1045</v>
      </c>
    </row>
    <row r="114" spans="19:25" ht="22.5" customHeight="1">
      <c r="S114" s="85">
        <v>89</v>
      </c>
      <c r="T114" s="379" t="s">
        <v>780</v>
      </c>
      <c r="U114" s="402"/>
      <c r="V114" s="402"/>
      <c r="W114" s="380"/>
      <c r="X114" s="80" t="s">
        <v>913</v>
      </c>
      <c r="Y114" s="80" t="s">
        <v>1046</v>
      </c>
    </row>
    <row r="115" spans="19:25" ht="22.5" customHeight="1">
      <c r="S115" s="85">
        <v>90</v>
      </c>
      <c r="T115" s="379" t="s">
        <v>781</v>
      </c>
      <c r="U115" s="402"/>
      <c r="V115" s="402"/>
      <c r="W115" s="380"/>
      <c r="X115" s="80" t="s">
        <v>914</v>
      </c>
      <c r="Y115" s="80" t="s">
        <v>1047</v>
      </c>
    </row>
    <row r="116" spans="19:25" ht="22.5" customHeight="1">
      <c r="S116" s="85">
        <v>91</v>
      </c>
      <c r="T116" s="379" t="s">
        <v>782</v>
      </c>
      <c r="U116" s="402"/>
      <c r="V116" s="402"/>
      <c r="W116" s="380"/>
      <c r="X116" s="80" t="s">
        <v>915</v>
      </c>
      <c r="Y116" s="80" t="s">
        <v>1048</v>
      </c>
    </row>
    <row r="117" spans="19:25" ht="22.5" customHeight="1">
      <c r="S117" s="85">
        <v>92</v>
      </c>
      <c r="T117" s="379" t="s">
        <v>783</v>
      </c>
      <c r="U117" s="402"/>
      <c r="V117" s="402"/>
      <c r="W117" s="380"/>
      <c r="X117" s="80" t="s">
        <v>916</v>
      </c>
      <c r="Y117" s="80" t="s">
        <v>1049</v>
      </c>
    </row>
    <row r="118" spans="19:25" ht="22.5" customHeight="1">
      <c r="S118" s="85">
        <v>93</v>
      </c>
      <c r="T118" s="379" t="s">
        <v>784</v>
      </c>
      <c r="U118" s="402"/>
      <c r="V118" s="402"/>
      <c r="W118" s="380"/>
      <c r="X118" s="80" t="s">
        <v>917</v>
      </c>
      <c r="Y118" s="80" t="s">
        <v>1050</v>
      </c>
    </row>
    <row r="119" spans="19:25" ht="22.5" customHeight="1">
      <c r="S119" s="85">
        <v>94</v>
      </c>
      <c r="T119" s="379" t="s">
        <v>785</v>
      </c>
      <c r="U119" s="402"/>
      <c r="V119" s="402"/>
      <c r="W119" s="380"/>
      <c r="X119" s="80" t="s">
        <v>918</v>
      </c>
      <c r="Y119" s="80" t="s">
        <v>1051</v>
      </c>
    </row>
    <row r="120" spans="19:25" ht="22.5" customHeight="1">
      <c r="S120" s="85">
        <v>95</v>
      </c>
      <c r="T120" s="379" t="s">
        <v>786</v>
      </c>
      <c r="U120" s="402"/>
      <c r="V120" s="402"/>
      <c r="W120" s="380"/>
      <c r="X120" s="80" t="s">
        <v>919</v>
      </c>
      <c r="Y120" s="80" t="s">
        <v>1052</v>
      </c>
    </row>
    <row r="121" spans="19:25" ht="22.5" customHeight="1">
      <c r="S121" s="85">
        <v>96</v>
      </c>
      <c r="T121" s="379" t="s">
        <v>787</v>
      </c>
      <c r="U121" s="402"/>
      <c r="V121" s="402"/>
      <c r="W121" s="380"/>
      <c r="X121" s="80" t="s">
        <v>920</v>
      </c>
      <c r="Y121" s="80" t="s">
        <v>1053</v>
      </c>
    </row>
    <row r="122" spans="19:25" ht="22.5" customHeight="1">
      <c r="S122" s="85">
        <v>97</v>
      </c>
      <c r="T122" s="379" t="s">
        <v>788</v>
      </c>
      <c r="U122" s="402"/>
      <c r="V122" s="402"/>
      <c r="W122" s="380"/>
      <c r="X122" s="80" t="s">
        <v>921</v>
      </c>
      <c r="Y122" s="80" t="s">
        <v>1054</v>
      </c>
    </row>
    <row r="123" spans="19:25" ht="22.5" customHeight="1">
      <c r="S123" s="85">
        <v>98</v>
      </c>
      <c r="T123" s="379" t="s">
        <v>789</v>
      </c>
      <c r="U123" s="402"/>
      <c r="V123" s="402"/>
      <c r="W123" s="380"/>
      <c r="X123" s="80" t="s">
        <v>922</v>
      </c>
      <c r="Y123" s="80" t="s">
        <v>1055</v>
      </c>
    </row>
    <row r="124" spans="19:25" ht="22.5" customHeight="1">
      <c r="S124" s="85">
        <v>99</v>
      </c>
      <c r="T124" s="379" t="s">
        <v>790</v>
      </c>
      <c r="U124" s="402"/>
      <c r="V124" s="402"/>
      <c r="W124" s="380"/>
      <c r="X124" s="80" t="s">
        <v>923</v>
      </c>
      <c r="Y124" s="80" t="s">
        <v>1056</v>
      </c>
    </row>
    <row r="125" spans="19:25" ht="22.5" customHeight="1">
      <c r="S125" s="85">
        <v>100</v>
      </c>
      <c r="T125" s="379" t="s">
        <v>791</v>
      </c>
      <c r="U125" s="402"/>
      <c r="V125" s="402"/>
      <c r="W125" s="380"/>
      <c r="X125" s="80" t="s">
        <v>924</v>
      </c>
      <c r="Y125" s="80" t="s">
        <v>1057</v>
      </c>
    </row>
    <row r="126" spans="19:25" ht="22.5" customHeight="1">
      <c r="S126" s="85">
        <v>101</v>
      </c>
      <c r="T126" s="379" t="s">
        <v>792</v>
      </c>
      <c r="U126" s="402"/>
      <c r="V126" s="402"/>
      <c r="W126" s="380"/>
      <c r="X126" s="80" t="s">
        <v>925</v>
      </c>
      <c r="Y126" s="80" t="s">
        <v>1058</v>
      </c>
    </row>
    <row r="127" spans="19:25" ht="22.5" customHeight="1">
      <c r="S127" s="85">
        <v>102</v>
      </c>
      <c r="T127" s="379" t="s">
        <v>793</v>
      </c>
      <c r="U127" s="402"/>
      <c r="V127" s="402"/>
      <c r="W127" s="380"/>
      <c r="X127" s="80" t="s">
        <v>926</v>
      </c>
      <c r="Y127" s="80" t="s">
        <v>1059</v>
      </c>
    </row>
    <row r="128" spans="19:25" ht="22.5" customHeight="1">
      <c r="S128" s="85">
        <v>103</v>
      </c>
      <c r="T128" s="379" t="s">
        <v>794</v>
      </c>
      <c r="U128" s="402"/>
      <c r="V128" s="402"/>
      <c r="W128" s="380"/>
      <c r="X128" s="80" t="s">
        <v>927</v>
      </c>
      <c r="Y128" s="80" t="s">
        <v>1060</v>
      </c>
    </row>
    <row r="129" spans="19:25" ht="22.5" customHeight="1">
      <c r="S129" s="85">
        <v>104</v>
      </c>
      <c r="T129" s="379" t="s">
        <v>795</v>
      </c>
      <c r="U129" s="402"/>
      <c r="V129" s="402"/>
      <c r="W129" s="380"/>
      <c r="X129" s="80" t="s">
        <v>928</v>
      </c>
      <c r="Y129" s="80" t="s">
        <v>1061</v>
      </c>
    </row>
    <row r="130" spans="19:25" ht="22.5" customHeight="1">
      <c r="S130" s="85">
        <v>105</v>
      </c>
      <c r="T130" s="379" t="s">
        <v>796</v>
      </c>
      <c r="U130" s="402"/>
      <c r="V130" s="402"/>
      <c r="W130" s="380"/>
      <c r="X130" s="80" t="s">
        <v>929</v>
      </c>
      <c r="Y130" s="80" t="s">
        <v>1062</v>
      </c>
    </row>
    <row r="131" spans="19:25" ht="22.5" customHeight="1">
      <c r="S131" s="85">
        <v>106</v>
      </c>
      <c r="T131" s="379" t="s">
        <v>797</v>
      </c>
      <c r="U131" s="402"/>
      <c r="V131" s="402"/>
      <c r="W131" s="380"/>
      <c r="X131" s="80" t="s">
        <v>930</v>
      </c>
      <c r="Y131" s="80" t="s">
        <v>1063</v>
      </c>
    </row>
    <row r="132" spans="19:25" ht="22.5" customHeight="1">
      <c r="S132" s="85">
        <v>107</v>
      </c>
      <c r="T132" s="379" t="s">
        <v>798</v>
      </c>
      <c r="U132" s="402"/>
      <c r="V132" s="402"/>
      <c r="W132" s="380"/>
      <c r="X132" s="80" t="s">
        <v>931</v>
      </c>
      <c r="Y132" s="80" t="s">
        <v>1064</v>
      </c>
    </row>
    <row r="133" spans="19:25" ht="22.5" customHeight="1">
      <c r="S133" s="85">
        <v>108</v>
      </c>
      <c r="T133" s="379" t="s">
        <v>799</v>
      </c>
      <c r="U133" s="402"/>
      <c r="V133" s="402"/>
      <c r="W133" s="380"/>
      <c r="X133" s="80" t="s">
        <v>932</v>
      </c>
      <c r="Y133" s="80" t="s">
        <v>1065</v>
      </c>
    </row>
    <row r="134" spans="19:25" ht="22.5" customHeight="1">
      <c r="S134" s="85">
        <v>109</v>
      </c>
      <c r="T134" s="379" t="s">
        <v>800</v>
      </c>
      <c r="U134" s="402"/>
      <c r="V134" s="402"/>
      <c r="W134" s="380"/>
      <c r="X134" s="80" t="s">
        <v>933</v>
      </c>
      <c r="Y134" s="80" t="s">
        <v>1066</v>
      </c>
    </row>
    <row r="135" spans="19:25" ht="22.5" customHeight="1">
      <c r="S135" s="85">
        <v>110</v>
      </c>
      <c r="T135" s="379" t="s">
        <v>801</v>
      </c>
      <c r="U135" s="402"/>
      <c r="V135" s="402"/>
      <c r="W135" s="380"/>
      <c r="X135" s="80" t="s">
        <v>934</v>
      </c>
      <c r="Y135" s="80" t="s">
        <v>1067</v>
      </c>
    </row>
    <row r="136" spans="19:25" ht="22.5" customHeight="1">
      <c r="S136" s="85">
        <v>111</v>
      </c>
      <c r="T136" s="379" t="s">
        <v>802</v>
      </c>
      <c r="U136" s="402"/>
      <c r="V136" s="402"/>
      <c r="W136" s="380"/>
      <c r="X136" s="80" t="s">
        <v>935</v>
      </c>
      <c r="Y136" s="80" t="s">
        <v>1068</v>
      </c>
    </row>
    <row r="137" spans="19:25" ht="22.5" customHeight="1">
      <c r="S137" s="85">
        <v>112</v>
      </c>
      <c r="T137" s="379" t="s">
        <v>803</v>
      </c>
      <c r="U137" s="402"/>
      <c r="V137" s="402"/>
      <c r="W137" s="380"/>
      <c r="X137" s="80" t="s">
        <v>936</v>
      </c>
      <c r="Y137" s="80" t="s">
        <v>1069</v>
      </c>
    </row>
    <row r="138" spans="19:25" ht="22.5" customHeight="1">
      <c r="S138" s="85">
        <v>113</v>
      </c>
      <c r="T138" s="379" t="s">
        <v>804</v>
      </c>
      <c r="U138" s="402"/>
      <c r="V138" s="402"/>
      <c r="W138" s="380"/>
      <c r="X138" s="80" t="s">
        <v>937</v>
      </c>
      <c r="Y138" s="80" t="s">
        <v>1070</v>
      </c>
    </row>
    <row r="139" spans="19:25" ht="22.5" customHeight="1">
      <c r="S139" s="85">
        <v>114</v>
      </c>
      <c r="T139" s="379" t="s">
        <v>805</v>
      </c>
      <c r="U139" s="402"/>
      <c r="V139" s="402"/>
      <c r="W139" s="380"/>
      <c r="X139" s="80" t="s">
        <v>938</v>
      </c>
      <c r="Y139" s="80" t="s">
        <v>1071</v>
      </c>
    </row>
    <row r="140" spans="19:25" ht="22.5" customHeight="1">
      <c r="S140" s="85">
        <v>115</v>
      </c>
      <c r="T140" s="379" t="s">
        <v>806</v>
      </c>
      <c r="U140" s="402"/>
      <c r="V140" s="402"/>
      <c r="W140" s="380"/>
      <c r="X140" s="80" t="s">
        <v>939</v>
      </c>
      <c r="Y140" s="80" t="s">
        <v>1072</v>
      </c>
    </row>
    <row r="141" spans="19:25" ht="22.5" customHeight="1">
      <c r="S141" s="85">
        <v>116</v>
      </c>
      <c r="T141" s="379" t="s">
        <v>807</v>
      </c>
      <c r="U141" s="402"/>
      <c r="V141" s="402"/>
      <c r="W141" s="380"/>
      <c r="X141" s="80" t="s">
        <v>940</v>
      </c>
      <c r="Y141" s="80" t="s">
        <v>1073</v>
      </c>
    </row>
    <row r="142" spans="19:25" ht="22.5" customHeight="1">
      <c r="S142" s="85">
        <v>117</v>
      </c>
      <c r="T142" s="379" t="s">
        <v>808</v>
      </c>
      <c r="U142" s="402"/>
      <c r="V142" s="402"/>
      <c r="W142" s="380"/>
      <c r="X142" s="80" t="s">
        <v>941</v>
      </c>
      <c r="Y142" s="80" t="s">
        <v>1074</v>
      </c>
    </row>
    <row r="143" spans="19:25" ht="22.5" customHeight="1">
      <c r="S143" s="85">
        <v>118</v>
      </c>
      <c r="T143" s="379" t="s">
        <v>809</v>
      </c>
      <c r="U143" s="402"/>
      <c r="V143" s="402"/>
      <c r="W143" s="380"/>
      <c r="X143" s="80" t="s">
        <v>942</v>
      </c>
      <c r="Y143" s="80" t="s">
        <v>1075</v>
      </c>
    </row>
    <row r="144" spans="19:25" ht="22.5" customHeight="1">
      <c r="S144" s="85">
        <v>119</v>
      </c>
      <c r="T144" s="379" t="s">
        <v>810</v>
      </c>
      <c r="U144" s="402"/>
      <c r="V144" s="402"/>
      <c r="W144" s="380"/>
      <c r="X144" s="80" t="s">
        <v>943</v>
      </c>
      <c r="Y144" s="80" t="s">
        <v>1076</v>
      </c>
    </row>
    <row r="145" spans="19:25" ht="22.5" customHeight="1">
      <c r="S145" s="85">
        <v>120</v>
      </c>
      <c r="T145" s="379" t="s">
        <v>811</v>
      </c>
      <c r="U145" s="402"/>
      <c r="V145" s="402"/>
      <c r="W145" s="380"/>
      <c r="X145" s="80" t="s">
        <v>944</v>
      </c>
      <c r="Y145" s="80" t="s">
        <v>1077</v>
      </c>
    </row>
    <row r="146" spans="19:25" ht="22.5" customHeight="1">
      <c r="S146" s="85">
        <v>121</v>
      </c>
      <c r="T146" s="379" t="s">
        <v>812</v>
      </c>
      <c r="U146" s="402"/>
      <c r="V146" s="402"/>
      <c r="W146" s="380"/>
      <c r="X146" s="80" t="s">
        <v>945</v>
      </c>
      <c r="Y146" s="80" t="s">
        <v>1078</v>
      </c>
    </row>
    <row r="147" spans="19:25" ht="22.5" customHeight="1">
      <c r="S147" s="85">
        <v>122</v>
      </c>
      <c r="T147" s="379" t="s">
        <v>813</v>
      </c>
      <c r="U147" s="402"/>
      <c r="V147" s="402"/>
      <c r="W147" s="380"/>
      <c r="X147" s="80" t="s">
        <v>946</v>
      </c>
      <c r="Y147" s="80" t="s">
        <v>1079</v>
      </c>
    </row>
    <row r="148" spans="19:25" ht="22.5" customHeight="1">
      <c r="S148" s="85">
        <v>123</v>
      </c>
      <c r="T148" s="379" t="s">
        <v>814</v>
      </c>
      <c r="U148" s="402"/>
      <c r="V148" s="402"/>
      <c r="W148" s="380"/>
      <c r="X148" s="80" t="s">
        <v>947</v>
      </c>
      <c r="Y148" s="80" t="s">
        <v>1080</v>
      </c>
    </row>
    <row r="149" spans="19:25" ht="22.5" customHeight="1">
      <c r="S149" s="85">
        <v>124</v>
      </c>
      <c r="T149" s="379" t="s">
        <v>815</v>
      </c>
      <c r="U149" s="402"/>
      <c r="V149" s="402"/>
      <c r="W149" s="380"/>
      <c r="X149" s="80" t="s">
        <v>948</v>
      </c>
      <c r="Y149" s="80" t="s">
        <v>1081</v>
      </c>
    </row>
    <row r="150" spans="19:25" ht="22.5" customHeight="1">
      <c r="S150" s="85">
        <v>125</v>
      </c>
      <c r="T150" s="379" t="s">
        <v>816</v>
      </c>
      <c r="U150" s="402"/>
      <c r="V150" s="402"/>
      <c r="W150" s="380"/>
      <c r="X150" s="80" t="s">
        <v>949</v>
      </c>
      <c r="Y150" s="80" t="s">
        <v>1082</v>
      </c>
    </row>
    <row r="151" spans="19:25" ht="22.5" customHeight="1">
      <c r="S151" s="85">
        <v>126</v>
      </c>
      <c r="T151" s="379" t="s">
        <v>817</v>
      </c>
      <c r="U151" s="402"/>
      <c r="V151" s="402"/>
      <c r="W151" s="380"/>
      <c r="X151" s="80" t="s">
        <v>950</v>
      </c>
      <c r="Y151" s="80" t="s">
        <v>1083</v>
      </c>
    </row>
    <row r="152" spans="19:25" ht="22.5" customHeight="1">
      <c r="S152" s="85">
        <v>127</v>
      </c>
      <c r="T152" s="379" t="s">
        <v>818</v>
      </c>
      <c r="U152" s="402"/>
      <c r="V152" s="402"/>
      <c r="W152" s="380"/>
      <c r="X152" s="80" t="s">
        <v>951</v>
      </c>
      <c r="Y152" s="80" t="s">
        <v>1084</v>
      </c>
    </row>
    <row r="153" spans="19:25" ht="22.5" customHeight="1">
      <c r="S153" s="85">
        <v>128</v>
      </c>
      <c r="T153" s="379" t="s">
        <v>819</v>
      </c>
      <c r="U153" s="402"/>
      <c r="V153" s="402"/>
      <c r="W153" s="380"/>
      <c r="X153" s="80" t="s">
        <v>952</v>
      </c>
      <c r="Y153" s="80" t="s">
        <v>1085</v>
      </c>
    </row>
    <row r="154" spans="19:25" ht="22.5" customHeight="1">
      <c r="S154" s="85">
        <v>129</v>
      </c>
      <c r="T154" s="379" t="s">
        <v>820</v>
      </c>
      <c r="U154" s="402"/>
      <c r="V154" s="402"/>
      <c r="W154" s="380"/>
      <c r="X154" s="80" t="s">
        <v>953</v>
      </c>
      <c r="Y154" s="80" t="s">
        <v>1086</v>
      </c>
    </row>
    <row r="155" spans="19:25" ht="22.5" customHeight="1">
      <c r="S155" s="85">
        <v>130</v>
      </c>
      <c r="T155" s="379" t="s">
        <v>821</v>
      </c>
      <c r="U155" s="402"/>
      <c r="V155" s="402"/>
      <c r="W155" s="380"/>
      <c r="X155" s="80" t="s">
        <v>954</v>
      </c>
      <c r="Y155" s="80" t="s">
        <v>1087</v>
      </c>
    </row>
    <row r="156" spans="19:25" ht="22.5" customHeight="1">
      <c r="S156" s="85">
        <v>131</v>
      </c>
      <c r="T156" s="379" t="s">
        <v>822</v>
      </c>
      <c r="U156" s="402"/>
      <c r="V156" s="402"/>
      <c r="W156" s="380"/>
      <c r="X156" s="80" t="s">
        <v>955</v>
      </c>
      <c r="Y156" s="80" t="s">
        <v>1088</v>
      </c>
    </row>
    <row r="157" spans="19:25" ht="22.5" customHeight="1">
      <c r="S157" s="85">
        <v>132</v>
      </c>
      <c r="T157" s="379" t="s">
        <v>823</v>
      </c>
      <c r="U157" s="402"/>
      <c r="V157" s="402"/>
      <c r="W157" s="380"/>
      <c r="X157" s="80" t="s">
        <v>956</v>
      </c>
      <c r="Y157" s="80" t="s">
        <v>1089</v>
      </c>
    </row>
    <row r="158" spans="19:25" ht="22.5" customHeight="1">
      <c r="S158" s="85">
        <v>133</v>
      </c>
      <c r="T158" s="379" t="s">
        <v>824</v>
      </c>
      <c r="U158" s="402"/>
      <c r="V158" s="402"/>
      <c r="W158" s="380"/>
      <c r="X158" s="80" t="s">
        <v>957</v>
      </c>
      <c r="Y158" s="80" t="s">
        <v>1090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291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175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176</v>
      </c>
      <c r="C8" s="398"/>
      <c r="D8" s="347"/>
      <c r="E8" s="348"/>
      <c r="F8" s="348"/>
      <c r="G8" s="348"/>
      <c r="H8" s="349"/>
      <c r="I8" s="387" t="s">
        <v>177</v>
      </c>
      <c r="J8" s="388"/>
      <c r="K8" s="75"/>
      <c r="L8" s="74"/>
      <c r="M8" s="74"/>
      <c r="N8" s="76"/>
      <c r="O8" s="77"/>
    </row>
    <row r="9" spans="2:8" ht="22.5" customHeight="1">
      <c r="B9" s="397" t="s">
        <v>178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179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2099</v>
      </c>
      <c r="C12" s="351"/>
      <c r="D12" s="352" t="s">
        <v>2100</v>
      </c>
      <c r="E12" s="353"/>
      <c r="F12" s="16" t="s">
        <v>2101</v>
      </c>
      <c r="G12" s="16" t="s">
        <v>2102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2243</v>
      </c>
      <c r="E13" s="380"/>
      <c r="F13" s="80" t="s">
        <v>2531</v>
      </c>
      <c r="G13" s="80" t="s">
        <v>2532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2533</v>
      </c>
      <c r="E14" s="380"/>
      <c r="F14" s="80" t="s">
        <v>2534</v>
      </c>
      <c r="G14" s="80" t="s">
        <v>2535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2103</v>
      </c>
      <c r="C15" s="351"/>
      <c r="D15" s="352" t="s">
        <v>2104</v>
      </c>
      <c r="E15" s="353"/>
      <c r="F15" s="16" t="s">
        <v>2105</v>
      </c>
      <c r="G15" s="16" t="s">
        <v>2106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2536</v>
      </c>
      <c r="E16" s="380"/>
      <c r="F16" s="80" t="s">
        <v>2537</v>
      </c>
      <c r="G16" s="80" t="s">
        <v>2538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2539</v>
      </c>
      <c r="E17" s="380"/>
      <c r="F17" s="80" t="s">
        <v>2540</v>
      </c>
      <c r="G17" s="80" t="s">
        <v>2541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2107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222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193</v>
      </c>
      <c r="C21" s="355"/>
      <c r="D21" s="347" t="s">
        <v>223</v>
      </c>
      <c r="E21" s="348"/>
      <c r="F21" s="348"/>
      <c r="G21" s="349"/>
      <c r="H21" s="347" t="s">
        <v>224</v>
      </c>
      <c r="I21" s="348"/>
      <c r="J21" s="348"/>
      <c r="K21" s="349"/>
      <c r="L21" s="347" t="s">
        <v>225</v>
      </c>
      <c r="M21" s="348"/>
      <c r="N21" s="348"/>
      <c r="O21" s="348"/>
      <c r="P21" s="349"/>
    </row>
    <row r="22" spans="2:16" ht="22.5" customHeight="1">
      <c r="B22" s="356" t="s">
        <v>197</v>
      </c>
      <c r="C22" s="357"/>
      <c r="D22" s="347" t="s">
        <v>226</v>
      </c>
      <c r="E22" s="348"/>
      <c r="F22" s="348"/>
      <c r="G22" s="349"/>
      <c r="H22" s="347" t="s">
        <v>227</v>
      </c>
      <c r="I22" s="348"/>
      <c r="J22" s="348"/>
      <c r="K22" s="349"/>
      <c r="L22" s="347" t="s">
        <v>228</v>
      </c>
      <c r="M22" s="348"/>
      <c r="N22" s="348"/>
      <c r="O22" s="348"/>
      <c r="P22" s="349"/>
    </row>
    <row r="24" spans="2:7" ht="33.75" customHeight="1">
      <c r="B24" s="384" t="s">
        <v>201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202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202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202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E20</v>
      </c>
      <c r="D26" s="382"/>
      <c r="E26" s="382"/>
      <c r="F26" s="383"/>
      <c r="G26" s="86" t="str">
        <f aca="true" t="shared" si="1" ref="G26:G40">IF($B26="","",VLOOKUP($B26,$S$24:$Z$67,6))</f>
        <v>E153</v>
      </c>
      <c r="H26" s="86" t="str">
        <f aca="true" t="shared" si="2" ref="H26:H40">IF($B26="","",VLOOKUP($B26,$S$24:$Z$67,7))</f>
        <v>E286</v>
      </c>
      <c r="J26" s="81">
        <v>16</v>
      </c>
      <c r="K26" s="381" t="str">
        <f aca="true" t="shared" si="3" ref="K26:K40">IF(J26="","",VLOOKUP($J26,$S$24:$Z$67,2))</f>
        <v>E35</v>
      </c>
      <c r="L26" s="382"/>
      <c r="M26" s="382"/>
      <c r="N26" s="383"/>
      <c r="O26" s="86" t="str">
        <f aca="true" t="shared" si="4" ref="O26:O40">IF($J26="","",VLOOKUP($J26,$S$24:$Z$67,6))</f>
        <v>E168</v>
      </c>
      <c r="P26" s="381" t="str">
        <f aca="true" t="shared" si="5" ref="P26:P40">IF($J26="","",VLOOKUP($J26,$S$24:$Z$67,7))</f>
        <v>E301</v>
      </c>
      <c r="Q26" s="383" t="str">
        <f aca="true" t="shared" si="6" ref="Q26:Q40">IF($J26="","",VLOOKUP($J26,$S$24:$Z$67,6))</f>
        <v>E168</v>
      </c>
      <c r="S26" s="85">
        <v>1</v>
      </c>
      <c r="T26" s="379" t="s">
        <v>6688</v>
      </c>
      <c r="U26" s="402"/>
      <c r="V26" s="402"/>
      <c r="W26" s="380"/>
      <c r="X26" s="80" t="s">
        <v>6689</v>
      </c>
      <c r="Y26" s="80" t="s">
        <v>6690</v>
      </c>
    </row>
    <row r="27" spans="2:25" ht="22.5" customHeight="1">
      <c r="B27" s="81">
        <v>2</v>
      </c>
      <c r="C27" s="381" t="str">
        <f t="shared" si="0"/>
        <v>E21</v>
      </c>
      <c r="D27" s="382"/>
      <c r="E27" s="382"/>
      <c r="F27" s="383"/>
      <c r="G27" s="86" t="str">
        <f t="shared" si="1"/>
        <v>E154</v>
      </c>
      <c r="H27" s="86" t="str">
        <f t="shared" si="2"/>
        <v>E287</v>
      </c>
      <c r="J27" s="81">
        <v>17</v>
      </c>
      <c r="K27" s="381" t="str">
        <f t="shared" si="3"/>
        <v>E36</v>
      </c>
      <c r="L27" s="382"/>
      <c r="M27" s="382"/>
      <c r="N27" s="383"/>
      <c r="O27" s="86" t="str">
        <f t="shared" si="4"/>
        <v>E169</v>
      </c>
      <c r="P27" s="381" t="str">
        <f t="shared" si="5"/>
        <v>E302</v>
      </c>
      <c r="Q27" s="383" t="str">
        <f t="shared" si="6"/>
        <v>E169</v>
      </c>
      <c r="S27" s="85">
        <v>2</v>
      </c>
      <c r="T27" s="379" t="s">
        <v>6955</v>
      </c>
      <c r="U27" s="402"/>
      <c r="V27" s="402"/>
      <c r="W27" s="380"/>
      <c r="X27" s="80" t="s">
        <v>6823</v>
      </c>
      <c r="Y27" s="80" t="s">
        <v>6691</v>
      </c>
    </row>
    <row r="28" spans="2:25" ht="22.5" customHeight="1">
      <c r="B28" s="81">
        <v>3</v>
      </c>
      <c r="C28" s="381" t="str">
        <f t="shared" si="0"/>
        <v>E22</v>
      </c>
      <c r="D28" s="382"/>
      <c r="E28" s="382"/>
      <c r="F28" s="383"/>
      <c r="G28" s="86" t="str">
        <f t="shared" si="1"/>
        <v>E155</v>
      </c>
      <c r="H28" s="86" t="str">
        <f t="shared" si="2"/>
        <v>E288</v>
      </c>
      <c r="J28" s="81">
        <v>18</v>
      </c>
      <c r="K28" s="381" t="str">
        <f t="shared" si="3"/>
        <v>E37</v>
      </c>
      <c r="L28" s="382"/>
      <c r="M28" s="382"/>
      <c r="N28" s="383"/>
      <c r="O28" s="86" t="str">
        <f t="shared" si="4"/>
        <v>E170</v>
      </c>
      <c r="P28" s="381" t="str">
        <f t="shared" si="5"/>
        <v>E303</v>
      </c>
      <c r="Q28" s="383" t="str">
        <f t="shared" si="6"/>
        <v>E170</v>
      </c>
      <c r="S28" s="85">
        <v>3</v>
      </c>
      <c r="T28" s="379" t="s">
        <v>6956</v>
      </c>
      <c r="U28" s="402"/>
      <c r="V28" s="402"/>
      <c r="W28" s="380"/>
      <c r="X28" s="80" t="s">
        <v>6824</v>
      </c>
      <c r="Y28" s="80" t="s">
        <v>6692</v>
      </c>
    </row>
    <row r="29" spans="2:25" ht="22.5" customHeight="1">
      <c r="B29" s="81">
        <v>4</v>
      </c>
      <c r="C29" s="381" t="str">
        <f t="shared" si="0"/>
        <v>E23</v>
      </c>
      <c r="D29" s="382"/>
      <c r="E29" s="382"/>
      <c r="F29" s="383"/>
      <c r="G29" s="86" t="str">
        <f t="shared" si="1"/>
        <v>E156</v>
      </c>
      <c r="H29" s="86" t="str">
        <f t="shared" si="2"/>
        <v>E289</v>
      </c>
      <c r="J29" s="81">
        <v>19</v>
      </c>
      <c r="K29" s="381" t="str">
        <f t="shared" si="3"/>
        <v>E38</v>
      </c>
      <c r="L29" s="382"/>
      <c r="M29" s="382"/>
      <c r="N29" s="383"/>
      <c r="O29" s="86" t="str">
        <f t="shared" si="4"/>
        <v>E171</v>
      </c>
      <c r="P29" s="381" t="str">
        <f t="shared" si="5"/>
        <v>E304</v>
      </c>
      <c r="Q29" s="383" t="str">
        <f t="shared" si="6"/>
        <v>E171</v>
      </c>
      <c r="S29" s="85">
        <v>4</v>
      </c>
      <c r="T29" s="379" t="s">
        <v>6957</v>
      </c>
      <c r="U29" s="402"/>
      <c r="V29" s="402"/>
      <c r="W29" s="380"/>
      <c r="X29" s="80" t="s">
        <v>6825</v>
      </c>
      <c r="Y29" s="80" t="s">
        <v>6693</v>
      </c>
    </row>
    <row r="30" spans="2:25" ht="22.5" customHeight="1">
      <c r="B30" s="81">
        <v>5</v>
      </c>
      <c r="C30" s="381" t="str">
        <f t="shared" si="0"/>
        <v>E24</v>
      </c>
      <c r="D30" s="382"/>
      <c r="E30" s="382"/>
      <c r="F30" s="383"/>
      <c r="G30" s="86" t="str">
        <f t="shared" si="1"/>
        <v>E157</v>
      </c>
      <c r="H30" s="86" t="str">
        <f t="shared" si="2"/>
        <v>E290</v>
      </c>
      <c r="J30" s="81">
        <v>20</v>
      </c>
      <c r="K30" s="381" t="str">
        <f t="shared" si="3"/>
        <v>E39</v>
      </c>
      <c r="L30" s="382"/>
      <c r="M30" s="382"/>
      <c r="N30" s="383"/>
      <c r="O30" s="86" t="str">
        <f t="shared" si="4"/>
        <v>E172</v>
      </c>
      <c r="P30" s="381" t="str">
        <f t="shared" si="5"/>
        <v>E305</v>
      </c>
      <c r="Q30" s="383" t="str">
        <f t="shared" si="6"/>
        <v>E172</v>
      </c>
      <c r="S30" s="85">
        <v>5</v>
      </c>
      <c r="T30" s="379" t="s">
        <v>6958</v>
      </c>
      <c r="U30" s="402"/>
      <c r="V30" s="402"/>
      <c r="W30" s="380"/>
      <c r="X30" s="80" t="s">
        <v>6826</v>
      </c>
      <c r="Y30" s="80" t="s">
        <v>6694</v>
      </c>
    </row>
    <row r="31" spans="2:25" ht="22.5" customHeight="1">
      <c r="B31" s="81">
        <v>6</v>
      </c>
      <c r="C31" s="381" t="str">
        <f t="shared" si="0"/>
        <v>E25</v>
      </c>
      <c r="D31" s="382"/>
      <c r="E31" s="382"/>
      <c r="F31" s="383"/>
      <c r="G31" s="86" t="str">
        <f t="shared" si="1"/>
        <v>E158</v>
      </c>
      <c r="H31" s="86" t="str">
        <f t="shared" si="2"/>
        <v>E291</v>
      </c>
      <c r="J31" s="81">
        <v>21</v>
      </c>
      <c r="K31" s="381" t="str">
        <f t="shared" si="3"/>
        <v>E40</v>
      </c>
      <c r="L31" s="382"/>
      <c r="M31" s="382"/>
      <c r="N31" s="383"/>
      <c r="O31" s="86" t="str">
        <f t="shared" si="4"/>
        <v>E173</v>
      </c>
      <c r="P31" s="381" t="str">
        <f t="shared" si="5"/>
        <v>E306</v>
      </c>
      <c r="Q31" s="383" t="str">
        <f t="shared" si="6"/>
        <v>E173</v>
      </c>
      <c r="S31" s="85">
        <v>6</v>
      </c>
      <c r="T31" s="379" t="s">
        <v>6959</v>
      </c>
      <c r="U31" s="402"/>
      <c r="V31" s="402"/>
      <c r="W31" s="380"/>
      <c r="X31" s="80" t="s">
        <v>6827</v>
      </c>
      <c r="Y31" s="80" t="s">
        <v>6695</v>
      </c>
    </row>
    <row r="32" spans="2:25" ht="22.5" customHeight="1">
      <c r="B32" s="81">
        <v>7</v>
      </c>
      <c r="C32" s="381" t="str">
        <f t="shared" si="0"/>
        <v>E26</v>
      </c>
      <c r="D32" s="382"/>
      <c r="E32" s="382"/>
      <c r="F32" s="383"/>
      <c r="G32" s="86" t="str">
        <f t="shared" si="1"/>
        <v>E159</v>
      </c>
      <c r="H32" s="86" t="str">
        <f t="shared" si="2"/>
        <v>E292</v>
      </c>
      <c r="J32" s="81">
        <v>22</v>
      </c>
      <c r="K32" s="381" t="str">
        <f t="shared" si="3"/>
        <v>E41</v>
      </c>
      <c r="L32" s="382"/>
      <c r="M32" s="382"/>
      <c r="N32" s="383"/>
      <c r="O32" s="86" t="str">
        <f t="shared" si="4"/>
        <v>E174</v>
      </c>
      <c r="P32" s="381" t="str">
        <f t="shared" si="5"/>
        <v>E307</v>
      </c>
      <c r="Q32" s="383" t="str">
        <f t="shared" si="6"/>
        <v>E174</v>
      </c>
      <c r="S32" s="85">
        <v>7</v>
      </c>
      <c r="T32" s="379" t="s">
        <v>6960</v>
      </c>
      <c r="U32" s="402"/>
      <c r="V32" s="402"/>
      <c r="W32" s="380"/>
      <c r="X32" s="80" t="s">
        <v>6828</v>
      </c>
      <c r="Y32" s="80" t="s">
        <v>6696</v>
      </c>
    </row>
    <row r="33" spans="2:25" ht="22.5" customHeight="1">
      <c r="B33" s="81">
        <v>8</v>
      </c>
      <c r="C33" s="381" t="str">
        <f t="shared" si="0"/>
        <v>E27</v>
      </c>
      <c r="D33" s="382"/>
      <c r="E33" s="382"/>
      <c r="F33" s="383"/>
      <c r="G33" s="86" t="str">
        <f t="shared" si="1"/>
        <v>E160</v>
      </c>
      <c r="H33" s="86" t="str">
        <f t="shared" si="2"/>
        <v>E293</v>
      </c>
      <c r="J33" s="81">
        <v>23</v>
      </c>
      <c r="K33" s="381" t="str">
        <f t="shared" si="3"/>
        <v>E42</v>
      </c>
      <c r="L33" s="382"/>
      <c r="M33" s="382"/>
      <c r="N33" s="383"/>
      <c r="O33" s="86" t="str">
        <f t="shared" si="4"/>
        <v>E175</v>
      </c>
      <c r="P33" s="381" t="str">
        <f t="shared" si="5"/>
        <v>E308</v>
      </c>
      <c r="Q33" s="383" t="str">
        <f t="shared" si="6"/>
        <v>E175</v>
      </c>
      <c r="S33" s="85">
        <v>8</v>
      </c>
      <c r="T33" s="379" t="s">
        <v>6961</v>
      </c>
      <c r="U33" s="402"/>
      <c r="V33" s="402"/>
      <c r="W33" s="380"/>
      <c r="X33" s="80" t="s">
        <v>6829</v>
      </c>
      <c r="Y33" s="80" t="s">
        <v>6697</v>
      </c>
    </row>
    <row r="34" spans="2:25" ht="22.5" customHeight="1">
      <c r="B34" s="81">
        <v>9</v>
      </c>
      <c r="C34" s="381" t="str">
        <f t="shared" si="0"/>
        <v>E28</v>
      </c>
      <c r="D34" s="382"/>
      <c r="E34" s="382"/>
      <c r="F34" s="383"/>
      <c r="G34" s="86" t="str">
        <f t="shared" si="1"/>
        <v>E161</v>
      </c>
      <c r="H34" s="86" t="str">
        <f t="shared" si="2"/>
        <v>E294</v>
      </c>
      <c r="J34" s="81">
        <v>24</v>
      </c>
      <c r="K34" s="381" t="str">
        <f t="shared" si="3"/>
        <v>E43</v>
      </c>
      <c r="L34" s="382"/>
      <c r="M34" s="382"/>
      <c r="N34" s="383"/>
      <c r="O34" s="86" t="str">
        <f t="shared" si="4"/>
        <v>E176</v>
      </c>
      <c r="P34" s="381" t="str">
        <f t="shared" si="5"/>
        <v>E309</v>
      </c>
      <c r="Q34" s="383" t="str">
        <f t="shared" si="6"/>
        <v>E176</v>
      </c>
      <c r="S34" s="85">
        <v>9</v>
      </c>
      <c r="T34" s="379" t="s">
        <v>6962</v>
      </c>
      <c r="U34" s="402"/>
      <c r="V34" s="402"/>
      <c r="W34" s="380"/>
      <c r="X34" s="80" t="s">
        <v>6830</v>
      </c>
      <c r="Y34" s="80" t="s">
        <v>6698</v>
      </c>
    </row>
    <row r="35" spans="2:25" ht="22.5" customHeight="1">
      <c r="B35" s="81">
        <v>10</v>
      </c>
      <c r="C35" s="381" t="str">
        <f t="shared" si="0"/>
        <v>E29</v>
      </c>
      <c r="D35" s="382"/>
      <c r="E35" s="382"/>
      <c r="F35" s="383"/>
      <c r="G35" s="86" t="str">
        <f t="shared" si="1"/>
        <v>E162</v>
      </c>
      <c r="H35" s="86" t="str">
        <f t="shared" si="2"/>
        <v>E295</v>
      </c>
      <c r="J35" s="81">
        <v>25</v>
      </c>
      <c r="K35" s="381" t="str">
        <f t="shared" si="3"/>
        <v>E44</v>
      </c>
      <c r="L35" s="382"/>
      <c r="M35" s="382"/>
      <c r="N35" s="383"/>
      <c r="O35" s="86" t="str">
        <f t="shared" si="4"/>
        <v>E177</v>
      </c>
      <c r="P35" s="381" t="str">
        <f t="shared" si="5"/>
        <v>E310</v>
      </c>
      <c r="Q35" s="383" t="str">
        <f t="shared" si="6"/>
        <v>E177</v>
      </c>
      <c r="S35" s="85">
        <v>10</v>
      </c>
      <c r="T35" s="379" t="s">
        <v>6963</v>
      </c>
      <c r="U35" s="402"/>
      <c r="V35" s="402"/>
      <c r="W35" s="380"/>
      <c r="X35" s="80" t="s">
        <v>6831</v>
      </c>
      <c r="Y35" s="80" t="s">
        <v>6699</v>
      </c>
    </row>
    <row r="36" spans="2:25" ht="22.5" customHeight="1">
      <c r="B36" s="81">
        <v>11</v>
      </c>
      <c r="C36" s="381" t="str">
        <f t="shared" si="0"/>
        <v>E30</v>
      </c>
      <c r="D36" s="382"/>
      <c r="E36" s="382"/>
      <c r="F36" s="383"/>
      <c r="G36" s="86" t="str">
        <f t="shared" si="1"/>
        <v>E163</v>
      </c>
      <c r="H36" s="86" t="str">
        <f t="shared" si="2"/>
        <v>E296</v>
      </c>
      <c r="J36" s="81">
        <v>26</v>
      </c>
      <c r="K36" s="381" t="str">
        <f t="shared" si="3"/>
        <v>E45</v>
      </c>
      <c r="L36" s="382"/>
      <c r="M36" s="382"/>
      <c r="N36" s="383"/>
      <c r="O36" s="86" t="str">
        <f t="shared" si="4"/>
        <v>E178</v>
      </c>
      <c r="P36" s="381" t="str">
        <f t="shared" si="5"/>
        <v>E311</v>
      </c>
      <c r="Q36" s="383" t="str">
        <f t="shared" si="6"/>
        <v>E178</v>
      </c>
      <c r="S36" s="85">
        <v>11</v>
      </c>
      <c r="T36" s="379" t="s">
        <v>6964</v>
      </c>
      <c r="U36" s="402"/>
      <c r="V36" s="402"/>
      <c r="W36" s="380"/>
      <c r="X36" s="80" t="s">
        <v>6832</v>
      </c>
      <c r="Y36" s="80" t="s">
        <v>6700</v>
      </c>
    </row>
    <row r="37" spans="2:25" ht="22.5" customHeight="1">
      <c r="B37" s="81">
        <v>12</v>
      </c>
      <c r="C37" s="381" t="str">
        <f t="shared" si="0"/>
        <v>E31</v>
      </c>
      <c r="D37" s="382"/>
      <c r="E37" s="382"/>
      <c r="F37" s="383"/>
      <c r="G37" s="86" t="str">
        <f t="shared" si="1"/>
        <v>E164</v>
      </c>
      <c r="H37" s="86" t="str">
        <f t="shared" si="2"/>
        <v>E297</v>
      </c>
      <c r="J37" s="81">
        <v>27</v>
      </c>
      <c r="K37" s="381" t="str">
        <f t="shared" si="3"/>
        <v>E46</v>
      </c>
      <c r="L37" s="382"/>
      <c r="M37" s="382"/>
      <c r="N37" s="383"/>
      <c r="O37" s="86" t="str">
        <f t="shared" si="4"/>
        <v>E179</v>
      </c>
      <c r="P37" s="381" t="str">
        <f t="shared" si="5"/>
        <v>E312</v>
      </c>
      <c r="Q37" s="383" t="str">
        <f t="shared" si="6"/>
        <v>E179</v>
      </c>
      <c r="S37" s="85">
        <v>12</v>
      </c>
      <c r="T37" s="379" t="s">
        <v>6965</v>
      </c>
      <c r="U37" s="402"/>
      <c r="V37" s="402"/>
      <c r="W37" s="380"/>
      <c r="X37" s="80" t="s">
        <v>6833</v>
      </c>
      <c r="Y37" s="80" t="s">
        <v>6701</v>
      </c>
    </row>
    <row r="38" spans="2:25" ht="22.5" customHeight="1">
      <c r="B38" s="81">
        <v>13</v>
      </c>
      <c r="C38" s="381" t="str">
        <f t="shared" si="0"/>
        <v>E32</v>
      </c>
      <c r="D38" s="382"/>
      <c r="E38" s="382"/>
      <c r="F38" s="383"/>
      <c r="G38" s="86" t="str">
        <f t="shared" si="1"/>
        <v>E165</v>
      </c>
      <c r="H38" s="86" t="str">
        <f t="shared" si="2"/>
        <v>E298</v>
      </c>
      <c r="J38" s="81">
        <v>28</v>
      </c>
      <c r="K38" s="381" t="str">
        <f t="shared" si="3"/>
        <v>E47</v>
      </c>
      <c r="L38" s="382"/>
      <c r="M38" s="382"/>
      <c r="N38" s="383"/>
      <c r="O38" s="86" t="str">
        <f t="shared" si="4"/>
        <v>E180</v>
      </c>
      <c r="P38" s="381" t="str">
        <f t="shared" si="5"/>
        <v>E313</v>
      </c>
      <c r="Q38" s="383" t="str">
        <f t="shared" si="6"/>
        <v>E180</v>
      </c>
      <c r="S38" s="85">
        <v>13</v>
      </c>
      <c r="T38" s="379" t="s">
        <v>6966</v>
      </c>
      <c r="U38" s="402"/>
      <c r="V38" s="402"/>
      <c r="W38" s="380"/>
      <c r="X38" s="80" t="s">
        <v>6834</v>
      </c>
      <c r="Y38" s="80" t="s">
        <v>6702</v>
      </c>
    </row>
    <row r="39" spans="2:25" ht="22.5" customHeight="1">
      <c r="B39" s="81">
        <v>14</v>
      </c>
      <c r="C39" s="381" t="str">
        <f t="shared" si="0"/>
        <v>E33</v>
      </c>
      <c r="D39" s="382"/>
      <c r="E39" s="382"/>
      <c r="F39" s="383"/>
      <c r="G39" s="86" t="str">
        <f t="shared" si="1"/>
        <v>E166</v>
      </c>
      <c r="H39" s="86" t="str">
        <f t="shared" si="2"/>
        <v>E299</v>
      </c>
      <c r="J39" s="81">
        <v>29</v>
      </c>
      <c r="K39" s="381" t="str">
        <f t="shared" si="3"/>
        <v>E48</v>
      </c>
      <c r="L39" s="382"/>
      <c r="M39" s="382"/>
      <c r="N39" s="383"/>
      <c r="O39" s="86" t="str">
        <f t="shared" si="4"/>
        <v>E181</v>
      </c>
      <c r="P39" s="381" t="str">
        <f t="shared" si="5"/>
        <v>E314</v>
      </c>
      <c r="Q39" s="383" t="str">
        <f t="shared" si="6"/>
        <v>E181</v>
      </c>
      <c r="S39" s="85">
        <v>14</v>
      </c>
      <c r="T39" s="379" t="s">
        <v>6967</v>
      </c>
      <c r="U39" s="402"/>
      <c r="V39" s="402"/>
      <c r="W39" s="380"/>
      <c r="X39" s="80" t="s">
        <v>6835</v>
      </c>
      <c r="Y39" s="80" t="s">
        <v>6703</v>
      </c>
    </row>
    <row r="40" spans="2:25" ht="22.5" customHeight="1">
      <c r="B40" s="81">
        <v>15</v>
      </c>
      <c r="C40" s="381" t="str">
        <f t="shared" si="0"/>
        <v>E34</v>
      </c>
      <c r="D40" s="382"/>
      <c r="E40" s="382"/>
      <c r="F40" s="383"/>
      <c r="G40" s="86" t="str">
        <f t="shared" si="1"/>
        <v>E167</v>
      </c>
      <c r="H40" s="86" t="str">
        <f t="shared" si="2"/>
        <v>E300</v>
      </c>
      <c r="J40" s="81">
        <v>30</v>
      </c>
      <c r="K40" s="381" t="str">
        <f t="shared" si="3"/>
        <v>E49</v>
      </c>
      <c r="L40" s="382"/>
      <c r="M40" s="382"/>
      <c r="N40" s="383"/>
      <c r="O40" s="86" t="str">
        <f t="shared" si="4"/>
        <v>E182</v>
      </c>
      <c r="P40" s="381" t="str">
        <f t="shared" si="5"/>
        <v>E315</v>
      </c>
      <c r="Q40" s="383" t="str">
        <f t="shared" si="6"/>
        <v>E182</v>
      </c>
      <c r="S40" s="85">
        <v>15</v>
      </c>
      <c r="T40" s="379" t="s">
        <v>6968</v>
      </c>
      <c r="U40" s="402"/>
      <c r="V40" s="402"/>
      <c r="W40" s="380"/>
      <c r="X40" s="80" t="s">
        <v>6836</v>
      </c>
      <c r="Y40" s="80" t="s">
        <v>6704</v>
      </c>
    </row>
    <row r="41" spans="19:25" ht="22.5" customHeight="1">
      <c r="S41" s="85">
        <v>16</v>
      </c>
      <c r="T41" s="379" t="s">
        <v>6969</v>
      </c>
      <c r="U41" s="402"/>
      <c r="V41" s="402"/>
      <c r="W41" s="380"/>
      <c r="X41" s="80" t="s">
        <v>6837</v>
      </c>
      <c r="Y41" s="80" t="s">
        <v>6705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6970</v>
      </c>
      <c r="U42" s="402"/>
      <c r="V42" s="402"/>
      <c r="W42" s="380"/>
      <c r="X42" s="80" t="s">
        <v>6838</v>
      </c>
      <c r="Y42" s="80" t="s">
        <v>6706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6971</v>
      </c>
      <c r="U43" s="402"/>
      <c r="V43" s="402"/>
      <c r="W43" s="380"/>
      <c r="X43" s="80" t="s">
        <v>6839</v>
      </c>
      <c r="Y43" s="80" t="s">
        <v>6707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6972</v>
      </c>
      <c r="U44" s="402"/>
      <c r="V44" s="402"/>
      <c r="W44" s="380"/>
      <c r="X44" s="80" t="s">
        <v>6840</v>
      </c>
      <c r="Y44" s="80" t="s">
        <v>6708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6973</v>
      </c>
      <c r="U45" s="402"/>
      <c r="V45" s="402"/>
      <c r="W45" s="380"/>
      <c r="X45" s="80" t="s">
        <v>6841</v>
      </c>
      <c r="Y45" s="80" t="s">
        <v>6709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6974</v>
      </c>
      <c r="U46" s="402"/>
      <c r="V46" s="402"/>
      <c r="W46" s="380"/>
      <c r="X46" s="80" t="s">
        <v>6842</v>
      </c>
      <c r="Y46" s="80" t="s">
        <v>6710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6975</v>
      </c>
      <c r="U47" s="402"/>
      <c r="V47" s="402"/>
      <c r="W47" s="380"/>
      <c r="X47" s="80" t="s">
        <v>6843</v>
      </c>
      <c r="Y47" s="80" t="s">
        <v>6711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6976</v>
      </c>
      <c r="U48" s="402"/>
      <c r="V48" s="402"/>
      <c r="W48" s="380"/>
      <c r="X48" s="80" t="s">
        <v>6844</v>
      </c>
      <c r="Y48" s="80" t="s">
        <v>6712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6977</v>
      </c>
      <c r="U49" s="402"/>
      <c r="V49" s="402"/>
      <c r="W49" s="380"/>
      <c r="X49" s="80" t="s">
        <v>6845</v>
      </c>
      <c r="Y49" s="80" t="s">
        <v>6713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6978</v>
      </c>
      <c r="U50" s="402"/>
      <c r="V50" s="402"/>
      <c r="W50" s="380"/>
      <c r="X50" s="80" t="s">
        <v>6846</v>
      </c>
      <c r="Y50" s="80" t="s">
        <v>6714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6979</v>
      </c>
      <c r="U51" s="402"/>
      <c r="V51" s="402"/>
      <c r="W51" s="380"/>
      <c r="X51" s="80" t="s">
        <v>6847</v>
      </c>
      <c r="Y51" s="80" t="s">
        <v>6715</v>
      </c>
    </row>
    <row r="52" spans="19:25" ht="22.5" customHeight="1">
      <c r="S52" s="85">
        <v>27</v>
      </c>
      <c r="T52" s="379" t="s">
        <v>6980</v>
      </c>
      <c r="U52" s="402"/>
      <c r="V52" s="402"/>
      <c r="W52" s="380"/>
      <c r="X52" s="80" t="s">
        <v>6848</v>
      </c>
      <c r="Y52" s="80" t="s">
        <v>6716</v>
      </c>
    </row>
    <row r="53" spans="19:25" ht="22.5" customHeight="1">
      <c r="S53" s="85">
        <v>28</v>
      </c>
      <c r="T53" s="379" t="s">
        <v>6981</v>
      </c>
      <c r="U53" s="402"/>
      <c r="V53" s="402"/>
      <c r="W53" s="380"/>
      <c r="X53" s="80" t="s">
        <v>6849</v>
      </c>
      <c r="Y53" s="80" t="s">
        <v>6717</v>
      </c>
    </row>
    <row r="54" spans="19:25" ht="22.5" customHeight="1">
      <c r="S54" s="85">
        <v>29</v>
      </c>
      <c r="T54" s="379" t="s">
        <v>6982</v>
      </c>
      <c r="U54" s="402"/>
      <c r="V54" s="402"/>
      <c r="W54" s="380"/>
      <c r="X54" s="80" t="s">
        <v>6850</v>
      </c>
      <c r="Y54" s="80" t="s">
        <v>6718</v>
      </c>
    </row>
    <row r="55" spans="19:25" ht="22.5" customHeight="1">
      <c r="S55" s="85">
        <v>30</v>
      </c>
      <c r="T55" s="379" t="s">
        <v>6983</v>
      </c>
      <c r="U55" s="402"/>
      <c r="V55" s="402"/>
      <c r="W55" s="380"/>
      <c r="X55" s="80" t="s">
        <v>6851</v>
      </c>
      <c r="Y55" s="80" t="s">
        <v>6719</v>
      </c>
    </row>
    <row r="56" spans="4:25" ht="22.5" customHeight="1">
      <c r="D56" s="11"/>
      <c r="E56" s="11"/>
      <c r="F56" s="11"/>
      <c r="S56" s="85">
        <v>31</v>
      </c>
      <c r="T56" s="379" t="s">
        <v>6984</v>
      </c>
      <c r="U56" s="402"/>
      <c r="V56" s="402"/>
      <c r="W56" s="380"/>
      <c r="X56" s="80" t="s">
        <v>6852</v>
      </c>
      <c r="Y56" s="80" t="s">
        <v>6720</v>
      </c>
    </row>
    <row r="57" spans="4:25" ht="22.5" customHeight="1">
      <c r="D57" s="11"/>
      <c r="E57" s="11"/>
      <c r="F57" s="11"/>
      <c r="S57" s="85">
        <v>32</v>
      </c>
      <c r="T57" s="379" t="s">
        <v>6985</v>
      </c>
      <c r="U57" s="402"/>
      <c r="V57" s="402"/>
      <c r="W57" s="380"/>
      <c r="X57" s="80" t="s">
        <v>6853</v>
      </c>
      <c r="Y57" s="80" t="s">
        <v>6721</v>
      </c>
    </row>
    <row r="58" spans="19:25" ht="22.5" customHeight="1">
      <c r="S58" s="85">
        <v>33</v>
      </c>
      <c r="T58" s="379" t="s">
        <v>6986</v>
      </c>
      <c r="U58" s="402"/>
      <c r="V58" s="402"/>
      <c r="W58" s="380"/>
      <c r="X58" s="80" t="s">
        <v>6854</v>
      </c>
      <c r="Y58" s="80" t="s">
        <v>6722</v>
      </c>
    </row>
    <row r="59" spans="19:25" ht="22.5" customHeight="1">
      <c r="S59" s="85">
        <v>34</v>
      </c>
      <c r="T59" s="379" t="s">
        <v>6987</v>
      </c>
      <c r="U59" s="402"/>
      <c r="V59" s="402"/>
      <c r="W59" s="380"/>
      <c r="X59" s="80" t="s">
        <v>6855</v>
      </c>
      <c r="Y59" s="80" t="s">
        <v>6723</v>
      </c>
    </row>
    <row r="60" spans="19:25" ht="22.5" customHeight="1">
      <c r="S60" s="85">
        <v>35</v>
      </c>
      <c r="T60" s="379" t="s">
        <v>6988</v>
      </c>
      <c r="U60" s="402"/>
      <c r="V60" s="402"/>
      <c r="W60" s="380"/>
      <c r="X60" s="80" t="s">
        <v>6856</v>
      </c>
      <c r="Y60" s="80" t="s">
        <v>6724</v>
      </c>
    </row>
    <row r="61" spans="19:25" ht="22.5" customHeight="1">
      <c r="S61" s="85">
        <v>36</v>
      </c>
      <c r="T61" s="379" t="s">
        <v>6989</v>
      </c>
      <c r="U61" s="402"/>
      <c r="V61" s="402"/>
      <c r="W61" s="380"/>
      <c r="X61" s="80" t="s">
        <v>6857</v>
      </c>
      <c r="Y61" s="80" t="s">
        <v>6725</v>
      </c>
    </row>
    <row r="62" spans="19:25" ht="22.5" customHeight="1">
      <c r="S62" s="85">
        <v>37</v>
      </c>
      <c r="T62" s="379" t="s">
        <v>6990</v>
      </c>
      <c r="U62" s="402"/>
      <c r="V62" s="402"/>
      <c r="W62" s="380"/>
      <c r="X62" s="80" t="s">
        <v>6858</v>
      </c>
      <c r="Y62" s="80" t="s">
        <v>6726</v>
      </c>
    </row>
    <row r="63" spans="19:25" ht="22.5" customHeight="1">
      <c r="S63" s="85">
        <v>38</v>
      </c>
      <c r="T63" s="379" t="s">
        <v>6991</v>
      </c>
      <c r="U63" s="402"/>
      <c r="V63" s="402"/>
      <c r="W63" s="380"/>
      <c r="X63" s="80" t="s">
        <v>6859</v>
      </c>
      <c r="Y63" s="80" t="s">
        <v>6727</v>
      </c>
    </row>
    <row r="64" spans="19:25" ht="22.5" customHeight="1">
      <c r="S64" s="85">
        <v>39</v>
      </c>
      <c r="T64" s="379" t="s">
        <v>6992</v>
      </c>
      <c r="U64" s="402"/>
      <c r="V64" s="402"/>
      <c r="W64" s="380"/>
      <c r="X64" s="80" t="s">
        <v>6860</v>
      </c>
      <c r="Y64" s="80" t="s">
        <v>6728</v>
      </c>
    </row>
    <row r="65" spans="19:25" ht="22.5" customHeight="1">
      <c r="S65" s="85">
        <v>40</v>
      </c>
      <c r="T65" s="379" t="s">
        <v>6993</v>
      </c>
      <c r="U65" s="402"/>
      <c r="V65" s="402"/>
      <c r="W65" s="380"/>
      <c r="X65" s="80" t="s">
        <v>6861</v>
      </c>
      <c r="Y65" s="80" t="s">
        <v>6729</v>
      </c>
    </row>
    <row r="66" spans="19:25" ht="22.5" customHeight="1">
      <c r="S66" s="85">
        <v>41</v>
      </c>
      <c r="T66" s="379" t="s">
        <v>6994</v>
      </c>
      <c r="U66" s="402"/>
      <c r="V66" s="402"/>
      <c r="W66" s="380"/>
      <c r="X66" s="80" t="s">
        <v>6862</v>
      </c>
      <c r="Y66" s="80" t="s">
        <v>6730</v>
      </c>
    </row>
    <row r="67" spans="19:25" ht="22.5" customHeight="1">
      <c r="S67" s="85">
        <v>42</v>
      </c>
      <c r="T67" s="379" t="s">
        <v>6995</v>
      </c>
      <c r="U67" s="402"/>
      <c r="V67" s="402"/>
      <c r="W67" s="380"/>
      <c r="X67" s="80" t="s">
        <v>6863</v>
      </c>
      <c r="Y67" s="80" t="s">
        <v>6731</v>
      </c>
    </row>
    <row r="68" spans="19:25" ht="22.5" customHeight="1">
      <c r="S68" s="85">
        <v>43</v>
      </c>
      <c r="T68" s="379" t="s">
        <v>6996</v>
      </c>
      <c r="U68" s="402"/>
      <c r="V68" s="402"/>
      <c r="W68" s="380"/>
      <c r="X68" s="80" t="s">
        <v>6864</v>
      </c>
      <c r="Y68" s="80" t="s">
        <v>6732</v>
      </c>
    </row>
    <row r="69" spans="19:25" ht="22.5" customHeight="1">
      <c r="S69" s="85">
        <v>44</v>
      </c>
      <c r="T69" s="379" t="s">
        <v>6997</v>
      </c>
      <c r="U69" s="402"/>
      <c r="V69" s="402"/>
      <c r="W69" s="380"/>
      <c r="X69" s="80" t="s">
        <v>6865</v>
      </c>
      <c r="Y69" s="80" t="s">
        <v>6733</v>
      </c>
    </row>
    <row r="70" spans="19:25" ht="22.5" customHeight="1">
      <c r="S70" s="85">
        <v>45</v>
      </c>
      <c r="T70" s="379" t="s">
        <v>6998</v>
      </c>
      <c r="U70" s="402"/>
      <c r="V70" s="402"/>
      <c r="W70" s="380"/>
      <c r="X70" s="80" t="s">
        <v>6866</v>
      </c>
      <c r="Y70" s="80" t="s">
        <v>6734</v>
      </c>
    </row>
    <row r="71" spans="19:25" ht="22.5" customHeight="1">
      <c r="S71" s="85">
        <v>46</v>
      </c>
      <c r="T71" s="379" t="s">
        <v>6999</v>
      </c>
      <c r="U71" s="402"/>
      <c r="V71" s="402"/>
      <c r="W71" s="380"/>
      <c r="X71" s="80" t="s">
        <v>6867</v>
      </c>
      <c r="Y71" s="80" t="s">
        <v>6735</v>
      </c>
    </row>
    <row r="72" spans="19:25" ht="22.5" customHeight="1">
      <c r="S72" s="85">
        <v>47</v>
      </c>
      <c r="T72" s="379" t="s">
        <v>7000</v>
      </c>
      <c r="U72" s="402"/>
      <c r="V72" s="402"/>
      <c r="W72" s="380"/>
      <c r="X72" s="80" t="s">
        <v>6868</v>
      </c>
      <c r="Y72" s="80" t="s">
        <v>6736</v>
      </c>
    </row>
    <row r="73" spans="19:25" ht="22.5" customHeight="1">
      <c r="S73" s="85">
        <v>48</v>
      </c>
      <c r="T73" s="379" t="s">
        <v>7001</v>
      </c>
      <c r="U73" s="402"/>
      <c r="V73" s="402"/>
      <c r="W73" s="380"/>
      <c r="X73" s="80" t="s">
        <v>6869</v>
      </c>
      <c r="Y73" s="80" t="s">
        <v>6737</v>
      </c>
    </row>
    <row r="74" spans="19:25" ht="22.5" customHeight="1">
      <c r="S74" s="85">
        <v>49</v>
      </c>
      <c r="T74" s="379" t="s">
        <v>7002</v>
      </c>
      <c r="U74" s="402"/>
      <c r="V74" s="402"/>
      <c r="W74" s="380"/>
      <c r="X74" s="80" t="s">
        <v>6870</v>
      </c>
      <c r="Y74" s="80" t="s">
        <v>6738</v>
      </c>
    </row>
    <row r="75" spans="19:25" ht="22.5" customHeight="1">
      <c r="S75" s="85">
        <v>50</v>
      </c>
      <c r="T75" s="379" t="s">
        <v>7003</v>
      </c>
      <c r="U75" s="402"/>
      <c r="V75" s="402"/>
      <c r="W75" s="380"/>
      <c r="X75" s="80" t="s">
        <v>6871</v>
      </c>
      <c r="Y75" s="80" t="s">
        <v>6739</v>
      </c>
    </row>
    <row r="76" spans="19:25" ht="22.5" customHeight="1">
      <c r="S76" s="85">
        <v>51</v>
      </c>
      <c r="T76" s="379" t="s">
        <v>7004</v>
      </c>
      <c r="U76" s="402"/>
      <c r="V76" s="402"/>
      <c r="W76" s="380"/>
      <c r="X76" s="80" t="s">
        <v>6872</v>
      </c>
      <c r="Y76" s="80" t="s">
        <v>6740</v>
      </c>
    </row>
    <row r="77" spans="19:25" ht="22.5" customHeight="1">
      <c r="S77" s="85">
        <v>52</v>
      </c>
      <c r="T77" s="379" t="s">
        <v>7005</v>
      </c>
      <c r="U77" s="402"/>
      <c r="V77" s="402"/>
      <c r="W77" s="380"/>
      <c r="X77" s="80" t="s">
        <v>6873</v>
      </c>
      <c r="Y77" s="80" t="s">
        <v>6741</v>
      </c>
    </row>
    <row r="78" spans="19:25" ht="22.5" customHeight="1">
      <c r="S78" s="85">
        <v>53</v>
      </c>
      <c r="T78" s="379" t="s">
        <v>7006</v>
      </c>
      <c r="U78" s="402"/>
      <c r="V78" s="402"/>
      <c r="W78" s="380"/>
      <c r="X78" s="80" t="s">
        <v>6874</v>
      </c>
      <c r="Y78" s="80" t="s">
        <v>6742</v>
      </c>
    </row>
    <row r="79" spans="19:25" ht="22.5" customHeight="1">
      <c r="S79" s="85">
        <v>54</v>
      </c>
      <c r="T79" s="379" t="s">
        <v>7007</v>
      </c>
      <c r="U79" s="402"/>
      <c r="V79" s="402"/>
      <c r="W79" s="380"/>
      <c r="X79" s="80" t="s">
        <v>6875</v>
      </c>
      <c r="Y79" s="80" t="s">
        <v>6743</v>
      </c>
    </row>
    <row r="80" spans="19:25" ht="22.5" customHeight="1">
      <c r="S80" s="85">
        <v>55</v>
      </c>
      <c r="T80" s="379" t="s">
        <v>7008</v>
      </c>
      <c r="U80" s="402"/>
      <c r="V80" s="402"/>
      <c r="W80" s="380"/>
      <c r="X80" s="80" t="s">
        <v>6876</v>
      </c>
      <c r="Y80" s="80" t="s">
        <v>6744</v>
      </c>
    </row>
    <row r="81" spans="19:25" ht="22.5" customHeight="1">
      <c r="S81" s="85">
        <v>56</v>
      </c>
      <c r="T81" s="379" t="s">
        <v>7009</v>
      </c>
      <c r="U81" s="402"/>
      <c r="V81" s="402"/>
      <c r="W81" s="380"/>
      <c r="X81" s="80" t="s">
        <v>6877</v>
      </c>
      <c r="Y81" s="80" t="s">
        <v>6745</v>
      </c>
    </row>
    <row r="82" spans="19:25" ht="22.5" customHeight="1">
      <c r="S82" s="85">
        <v>57</v>
      </c>
      <c r="T82" s="379" t="s">
        <v>7010</v>
      </c>
      <c r="U82" s="402"/>
      <c r="V82" s="402"/>
      <c r="W82" s="380"/>
      <c r="X82" s="80" t="s">
        <v>6878</v>
      </c>
      <c r="Y82" s="80" t="s">
        <v>6746</v>
      </c>
    </row>
    <row r="83" spans="19:25" ht="22.5" customHeight="1">
      <c r="S83" s="85">
        <v>58</v>
      </c>
      <c r="T83" s="379" t="s">
        <v>7011</v>
      </c>
      <c r="U83" s="402"/>
      <c r="V83" s="402"/>
      <c r="W83" s="380"/>
      <c r="X83" s="80" t="s">
        <v>6879</v>
      </c>
      <c r="Y83" s="80" t="s">
        <v>6747</v>
      </c>
    </row>
    <row r="84" spans="19:25" ht="22.5" customHeight="1">
      <c r="S84" s="85">
        <v>59</v>
      </c>
      <c r="T84" s="379" t="s">
        <v>7012</v>
      </c>
      <c r="U84" s="402"/>
      <c r="V84" s="402"/>
      <c r="W84" s="380"/>
      <c r="X84" s="80" t="s">
        <v>6880</v>
      </c>
      <c r="Y84" s="80" t="s">
        <v>6748</v>
      </c>
    </row>
    <row r="85" spans="19:25" ht="22.5" customHeight="1">
      <c r="S85" s="85">
        <v>60</v>
      </c>
      <c r="T85" s="379" t="s">
        <v>7013</v>
      </c>
      <c r="U85" s="402"/>
      <c r="V85" s="402"/>
      <c r="W85" s="380"/>
      <c r="X85" s="80" t="s">
        <v>6881</v>
      </c>
      <c r="Y85" s="80" t="s">
        <v>6749</v>
      </c>
    </row>
    <row r="86" spans="19:25" ht="22.5" customHeight="1">
      <c r="S86" s="85">
        <v>61</v>
      </c>
      <c r="T86" s="379" t="s">
        <v>7014</v>
      </c>
      <c r="U86" s="402"/>
      <c r="V86" s="402"/>
      <c r="W86" s="380"/>
      <c r="X86" s="80" t="s">
        <v>6882</v>
      </c>
      <c r="Y86" s="80" t="s">
        <v>6750</v>
      </c>
    </row>
    <row r="87" spans="19:25" ht="22.5" customHeight="1">
      <c r="S87" s="85">
        <v>62</v>
      </c>
      <c r="T87" s="379" t="s">
        <v>7015</v>
      </c>
      <c r="U87" s="402"/>
      <c r="V87" s="402"/>
      <c r="W87" s="380"/>
      <c r="X87" s="80" t="s">
        <v>6883</v>
      </c>
      <c r="Y87" s="80" t="s">
        <v>6751</v>
      </c>
    </row>
    <row r="88" spans="19:25" ht="22.5" customHeight="1">
      <c r="S88" s="85">
        <v>63</v>
      </c>
      <c r="T88" s="379" t="s">
        <v>7016</v>
      </c>
      <c r="U88" s="402"/>
      <c r="V88" s="402"/>
      <c r="W88" s="380"/>
      <c r="X88" s="80" t="s">
        <v>6884</v>
      </c>
      <c r="Y88" s="80" t="s">
        <v>6752</v>
      </c>
    </row>
    <row r="89" spans="19:25" ht="22.5" customHeight="1">
      <c r="S89" s="85">
        <v>64</v>
      </c>
      <c r="T89" s="379" t="s">
        <v>7017</v>
      </c>
      <c r="U89" s="402"/>
      <c r="V89" s="402"/>
      <c r="W89" s="380"/>
      <c r="X89" s="80" t="s">
        <v>6885</v>
      </c>
      <c r="Y89" s="80" t="s">
        <v>6753</v>
      </c>
    </row>
    <row r="90" spans="19:25" ht="22.5" customHeight="1">
      <c r="S90" s="85">
        <v>65</v>
      </c>
      <c r="T90" s="379" t="s">
        <v>7018</v>
      </c>
      <c r="U90" s="402"/>
      <c r="V90" s="402"/>
      <c r="W90" s="380"/>
      <c r="X90" s="80" t="s">
        <v>6886</v>
      </c>
      <c r="Y90" s="80" t="s">
        <v>6754</v>
      </c>
    </row>
    <row r="91" spans="19:25" ht="22.5" customHeight="1">
      <c r="S91" s="85">
        <v>66</v>
      </c>
      <c r="T91" s="379" t="s">
        <v>7019</v>
      </c>
      <c r="U91" s="402"/>
      <c r="V91" s="402"/>
      <c r="W91" s="380"/>
      <c r="X91" s="80" t="s">
        <v>6887</v>
      </c>
      <c r="Y91" s="80" t="s">
        <v>6755</v>
      </c>
    </row>
    <row r="92" spans="19:25" ht="22.5" customHeight="1">
      <c r="S92" s="85">
        <v>67</v>
      </c>
      <c r="T92" s="379" t="s">
        <v>7020</v>
      </c>
      <c r="U92" s="402"/>
      <c r="V92" s="402"/>
      <c r="W92" s="380"/>
      <c r="X92" s="80" t="s">
        <v>6888</v>
      </c>
      <c r="Y92" s="80" t="s">
        <v>6756</v>
      </c>
    </row>
    <row r="93" spans="19:25" ht="22.5" customHeight="1">
      <c r="S93" s="85">
        <v>68</v>
      </c>
      <c r="T93" s="379" t="s">
        <v>7021</v>
      </c>
      <c r="U93" s="402"/>
      <c r="V93" s="402"/>
      <c r="W93" s="380"/>
      <c r="X93" s="80" t="s">
        <v>6889</v>
      </c>
      <c r="Y93" s="80" t="s">
        <v>6757</v>
      </c>
    </row>
    <row r="94" spans="19:25" ht="22.5" customHeight="1">
      <c r="S94" s="85">
        <v>69</v>
      </c>
      <c r="T94" s="379" t="s">
        <v>7022</v>
      </c>
      <c r="U94" s="402"/>
      <c r="V94" s="402"/>
      <c r="W94" s="380"/>
      <c r="X94" s="80" t="s">
        <v>6890</v>
      </c>
      <c r="Y94" s="80" t="s">
        <v>6758</v>
      </c>
    </row>
    <row r="95" spans="19:25" ht="22.5" customHeight="1">
      <c r="S95" s="85">
        <v>70</v>
      </c>
      <c r="T95" s="379" t="s">
        <v>7023</v>
      </c>
      <c r="U95" s="402"/>
      <c r="V95" s="402"/>
      <c r="W95" s="380"/>
      <c r="X95" s="80" t="s">
        <v>6891</v>
      </c>
      <c r="Y95" s="80" t="s">
        <v>6759</v>
      </c>
    </row>
    <row r="96" spans="19:25" ht="22.5" customHeight="1">
      <c r="S96" s="85">
        <v>71</v>
      </c>
      <c r="T96" s="379" t="s">
        <v>7024</v>
      </c>
      <c r="U96" s="402"/>
      <c r="V96" s="402"/>
      <c r="W96" s="380"/>
      <c r="X96" s="80" t="s">
        <v>6892</v>
      </c>
      <c r="Y96" s="80" t="s">
        <v>6760</v>
      </c>
    </row>
    <row r="97" spans="19:25" ht="22.5" customHeight="1">
      <c r="S97" s="85">
        <v>72</v>
      </c>
      <c r="T97" s="379" t="s">
        <v>7025</v>
      </c>
      <c r="U97" s="402"/>
      <c r="V97" s="402"/>
      <c r="W97" s="380"/>
      <c r="X97" s="80" t="s">
        <v>6893</v>
      </c>
      <c r="Y97" s="80" t="s">
        <v>6761</v>
      </c>
    </row>
    <row r="98" spans="19:25" ht="22.5" customHeight="1">
      <c r="S98" s="85">
        <v>73</v>
      </c>
      <c r="T98" s="379" t="s">
        <v>7026</v>
      </c>
      <c r="U98" s="402"/>
      <c r="V98" s="402"/>
      <c r="W98" s="380"/>
      <c r="X98" s="80" t="s">
        <v>6894</v>
      </c>
      <c r="Y98" s="80" t="s">
        <v>6762</v>
      </c>
    </row>
    <row r="99" spans="19:25" ht="22.5" customHeight="1">
      <c r="S99" s="85">
        <v>74</v>
      </c>
      <c r="T99" s="379" t="s">
        <v>7027</v>
      </c>
      <c r="U99" s="402"/>
      <c r="V99" s="402"/>
      <c r="W99" s="380"/>
      <c r="X99" s="80" t="s">
        <v>6895</v>
      </c>
      <c r="Y99" s="80" t="s">
        <v>6763</v>
      </c>
    </row>
    <row r="100" spans="19:25" ht="22.5" customHeight="1">
      <c r="S100" s="85">
        <v>75</v>
      </c>
      <c r="T100" s="379" t="s">
        <v>7028</v>
      </c>
      <c r="U100" s="402"/>
      <c r="V100" s="402"/>
      <c r="W100" s="380"/>
      <c r="X100" s="80" t="s">
        <v>6896</v>
      </c>
      <c r="Y100" s="80" t="s">
        <v>6764</v>
      </c>
    </row>
    <row r="101" spans="19:25" ht="22.5" customHeight="1">
      <c r="S101" s="85">
        <v>76</v>
      </c>
      <c r="T101" s="379" t="s">
        <v>7029</v>
      </c>
      <c r="U101" s="402"/>
      <c r="V101" s="402"/>
      <c r="W101" s="380"/>
      <c r="X101" s="80" t="s">
        <v>6897</v>
      </c>
      <c r="Y101" s="80" t="s">
        <v>6765</v>
      </c>
    </row>
    <row r="102" spans="19:25" ht="22.5" customHeight="1">
      <c r="S102" s="85">
        <v>77</v>
      </c>
      <c r="T102" s="379" t="s">
        <v>7030</v>
      </c>
      <c r="U102" s="402"/>
      <c r="V102" s="402"/>
      <c r="W102" s="380"/>
      <c r="X102" s="80" t="s">
        <v>6898</v>
      </c>
      <c r="Y102" s="80" t="s">
        <v>6766</v>
      </c>
    </row>
    <row r="103" spans="19:25" ht="22.5" customHeight="1">
      <c r="S103" s="85">
        <v>78</v>
      </c>
      <c r="T103" s="379" t="s">
        <v>7031</v>
      </c>
      <c r="U103" s="402"/>
      <c r="V103" s="402"/>
      <c r="W103" s="380"/>
      <c r="X103" s="80" t="s">
        <v>6899</v>
      </c>
      <c r="Y103" s="80" t="s">
        <v>6767</v>
      </c>
    </row>
    <row r="104" spans="19:25" ht="22.5" customHeight="1">
      <c r="S104" s="85">
        <v>79</v>
      </c>
      <c r="T104" s="379" t="s">
        <v>7032</v>
      </c>
      <c r="U104" s="402"/>
      <c r="V104" s="402"/>
      <c r="W104" s="380"/>
      <c r="X104" s="80" t="s">
        <v>6900</v>
      </c>
      <c r="Y104" s="80" t="s">
        <v>6768</v>
      </c>
    </row>
    <row r="105" spans="19:25" ht="22.5" customHeight="1">
      <c r="S105" s="85">
        <v>80</v>
      </c>
      <c r="T105" s="379" t="s">
        <v>7033</v>
      </c>
      <c r="U105" s="402"/>
      <c r="V105" s="402"/>
      <c r="W105" s="380"/>
      <c r="X105" s="80" t="s">
        <v>6901</v>
      </c>
      <c r="Y105" s="80" t="s">
        <v>6769</v>
      </c>
    </row>
    <row r="106" spans="19:25" ht="22.5" customHeight="1">
      <c r="S106" s="85">
        <v>81</v>
      </c>
      <c r="T106" s="379" t="s">
        <v>7034</v>
      </c>
      <c r="U106" s="402"/>
      <c r="V106" s="402"/>
      <c r="W106" s="380"/>
      <c r="X106" s="80" t="s">
        <v>6902</v>
      </c>
      <c r="Y106" s="80" t="s">
        <v>6770</v>
      </c>
    </row>
    <row r="107" spans="19:25" ht="22.5" customHeight="1">
      <c r="S107" s="85">
        <v>82</v>
      </c>
      <c r="T107" s="379" t="s">
        <v>7035</v>
      </c>
      <c r="U107" s="402"/>
      <c r="V107" s="402"/>
      <c r="W107" s="380"/>
      <c r="X107" s="80" t="s">
        <v>6903</v>
      </c>
      <c r="Y107" s="80" t="s">
        <v>6771</v>
      </c>
    </row>
    <row r="108" spans="19:25" ht="22.5" customHeight="1">
      <c r="S108" s="85">
        <v>83</v>
      </c>
      <c r="T108" s="379" t="s">
        <v>7036</v>
      </c>
      <c r="U108" s="402"/>
      <c r="V108" s="402"/>
      <c r="W108" s="380"/>
      <c r="X108" s="80" t="s">
        <v>6904</v>
      </c>
      <c r="Y108" s="80" t="s">
        <v>6772</v>
      </c>
    </row>
    <row r="109" spans="19:25" ht="22.5" customHeight="1">
      <c r="S109" s="85">
        <v>84</v>
      </c>
      <c r="T109" s="379" t="s">
        <v>7037</v>
      </c>
      <c r="U109" s="402"/>
      <c r="V109" s="402"/>
      <c r="W109" s="380"/>
      <c r="X109" s="80" t="s">
        <v>6905</v>
      </c>
      <c r="Y109" s="80" t="s">
        <v>6773</v>
      </c>
    </row>
    <row r="110" spans="19:25" ht="22.5" customHeight="1">
      <c r="S110" s="85">
        <v>85</v>
      </c>
      <c r="T110" s="379" t="s">
        <v>7038</v>
      </c>
      <c r="U110" s="402"/>
      <c r="V110" s="402"/>
      <c r="W110" s="380"/>
      <c r="X110" s="80" t="s">
        <v>6906</v>
      </c>
      <c r="Y110" s="80" t="s">
        <v>6774</v>
      </c>
    </row>
    <row r="111" spans="19:25" ht="22.5" customHeight="1">
      <c r="S111" s="85">
        <v>86</v>
      </c>
      <c r="T111" s="379" t="s">
        <v>7039</v>
      </c>
      <c r="U111" s="402"/>
      <c r="V111" s="402"/>
      <c r="W111" s="380"/>
      <c r="X111" s="80" t="s">
        <v>6907</v>
      </c>
      <c r="Y111" s="80" t="s">
        <v>6775</v>
      </c>
    </row>
    <row r="112" spans="19:25" ht="22.5" customHeight="1">
      <c r="S112" s="85">
        <v>87</v>
      </c>
      <c r="T112" s="379" t="s">
        <v>7040</v>
      </c>
      <c r="U112" s="402"/>
      <c r="V112" s="402"/>
      <c r="W112" s="380"/>
      <c r="X112" s="80" t="s">
        <v>6908</v>
      </c>
      <c r="Y112" s="80" t="s">
        <v>6776</v>
      </c>
    </row>
    <row r="113" spans="19:25" ht="22.5" customHeight="1">
      <c r="S113" s="85">
        <v>88</v>
      </c>
      <c r="T113" s="379" t="s">
        <v>7041</v>
      </c>
      <c r="U113" s="402"/>
      <c r="V113" s="402"/>
      <c r="W113" s="380"/>
      <c r="X113" s="80" t="s">
        <v>6909</v>
      </c>
      <c r="Y113" s="80" t="s">
        <v>6777</v>
      </c>
    </row>
    <row r="114" spans="19:25" ht="22.5" customHeight="1">
      <c r="S114" s="85">
        <v>89</v>
      </c>
      <c r="T114" s="379" t="s">
        <v>7042</v>
      </c>
      <c r="U114" s="402"/>
      <c r="V114" s="402"/>
      <c r="W114" s="380"/>
      <c r="X114" s="80" t="s">
        <v>6910</v>
      </c>
      <c r="Y114" s="80" t="s">
        <v>6778</v>
      </c>
    </row>
    <row r="115" spans="19:25" ht="22.5" customHeight="1">
      <c r="S115" s="85">
        <v>90</v>
      </c>
      <c r="T115" s="379" t="s">
        <v>7043</v>
      </c>
      <c r="U115" s="402"/>
      <c r="V115" s="402"/>
      <c r="W115" s="380"/>
      <c r="X115" s="80" t="s">
        <v>6911</v>
      </c>
      <c r="Y115" s="80" t="s">
        <v>6779</v>
      </c>
    </row>
    <row r="116" spans="19:25" ht="22.5" customHeight="1">
      <c r="S116" s="85">
        <v>91</v>
      </c>
      <c r="T116" s="379" t="s">
        <v>7044</v>
      </c>
      <c r="U116" s="402"/>
      <c r="V116" s="402"/>
      <c r="W116" s="380"/>
      <c r="X116" s="80" t="s">
        <v>6912</v>
      </c>
      <c r="Y116" s="80" t="s">
        <v>6780</v>
      </c>
    </row>
    <row r="117" spans="19:25" ht="22.5" customHeight="1">
      <c r="S117" s="85">
        <v>92</v>
      </c>
      <c r="T117" s="379" t="s">
        <v>7045</v>
      </c>
      <c r="U117" s="402"/>
      <c r="V117" s="402"/>
      <c r="W117" s="380"/>
      <c r="X117" s="80" t="s">
        <v>6913</v>
      </c>
      <c r="Y117" s="80" t="s">
        <v>6781</v>
      </c>
    </row>
    <row r="118" spans="19:25" ht="22.5" customHeight="1">
      <c r="S118" s="85">
        <v>93</v>
      </c>
      <c r="T118" s="379" t="s">
        <v>7046</v>
      </c>
      <c r="U118" s="402"/>
      <c r="V118" s="402"/>
      <c r="W118" s="380"/>
      <c r="X118" s="80" t="s">
        <v>6914</v>
      </c>
      <c r="Y118" s="80" t="s">
        <v>6782</v>
      </c>
    </row>
    <row r="119" spans="19:25" ht="22.5" customHeight="1">
      <c r="S119" s="85">
        <v>94</v>
      </c>
      <c r="T119" s="379" t="s">
        <v>7047</v>
      </c>
      <c r="U119" s="402"/>
      <c r="V119" s="402"/>
      <c r="W119" s="380"/>
      <c r="X119" s="80" t="s">
        <v>6915</v>
      </c>
      <c r="Y119" s="80" t="s">
        <v>6783</v>
      </c>
    </row>
    <row r="120" spans="19:25" ht="22.5" customHeight="1">
      <c r="S120" s="85">
        <v>95</v>
      </c>
      <c r="T120" s="379" t="s">
        <v>7048</v>
      </c>
      <c r="U120" s="402"/>
      <c r="V120" s="402"/>
      <c r="W120" s="380"/>
      <c r="X120" s="80" t="s">
        <v>6916</v>
      </c>
      <c r="Y120" s="80" t="s">
        <v>6784</v>
      </c>
    </row>
    <row r="121" spans="19:25" ht="22.5" customHeight="1">
      <c r="S121" s="85">
        <v>96</v>
      </c>
      <c r="T121" s="379" t="s">
        <v>7049</v>
      </c>
      <c r="U121" s="402"/>
      <c r="V121" s="402"/>
      <c r="W121" s="380"/>
      <c r="X121" s="80" t="s">
        <v>6917</v>
      </c>
      <c r="Y121" s="80" t="s">
        <v>6785</v>
      </c>
    </row>
    <row r="122" spans="19:25" ht="22.5" customHeight="1">
      <c r="S122" s="85">
        <v>97</v>
      </c>
      <c r="T122" s="379" t="s">
        <v>7050</v>
      </c>
      <c r="U122" s="402"/>
      <c r="V122" s="402"/>
      <c r="W122" s="380"/>
      <c r="X122" s="80" t="s">
        <v>6918</v>
      </c>
      <c r="Y122" s="80" t="s">
        <v>6786</v>
      </c>
    </row>
    <row r="123" spans="19:25" ht="22.5" customHeight="1">
      <c r="S123" s="85">
        <v>98</v>
      </c>
      <c r="T123" s="379" t="s">
        <v>7051</v>
      </c>
      <c r="U123" s="402"/>
      <c r="V123" s="402"/>
      <c r="W123" s="380"/>
      <c r="X123" s="80" t="s">
        <v>6919</v>
      </c>
      <c r="Y123" s="80" t="s">
        <v>6787</v>
      </c>
    </row>
    <row r="124" spans="19:25" ht="22.5" customHeight="1">
      <c r="S124" s="85">
        <v>99</v>
      </c>
      <c r="T124" s="379" t="s">
        <v>7052</v>
      </c>
      <c r="U124" s="402"/>
      <c r="V124" s="402"/>
      <c r="W124" s="380"/>
      <c r="X124" s="80" t="s">
        <v>6920</v>
      </c>
      <c r="Y124" s="80" t="s">
        <v>6788</v>
      </c>
    </row>
    <row r="125" spans="19:25" ht="22.5" customHeight="1">
      <c r="S125" s="85">
        <v>100</v>
      </c>
      <c r="T125" s="379" t="s">
        <v>7053</v>
      </c>
      <c r="U125" s="402"/>
      <c r="V125" s="402"/>
      <c r="W125" s="380"/>
      <c r="X125" s="80" t="s">
        <v>6921</v>
      </c>
      <c r="Y125" s="80" t="s">
        <v>6789</v>
      </c>
    </row>
    <row r="126" spans="19:25" ht="22.5" customHeight="1">
      <c r="S126" s="85">
        <v>101</v>
      </c>
      <c r="T126" s="379" t="s">
        <v>7054</v>
      </c>
      <c r="U126" s="402"/>
      <c r="V126" s="402"/>
      <c r="W126" s="380"/>
      <c r="X126" s="80" t="s">
        <v>6922</v>
      </c>
      <c r="Y126" s="80" t="s">
        <v>6790</v>
      </c>
    </row>
    <row r="127" spans="19:25" ht="22.5" customHeight="1">
      <c r="S127" s="85">
        <v>102</v>
      </c>
      <c r="T127" s="379" t="s">
        <v>7055</v>
      </c>
      <c r="U127" s="402"/>
      <c r="V127" s="402"/>
      <c r="W127" s="380"/>
      <c r="X127" s="80" t="s">
        <v>6923</v>
      </c>
      <c r="Y127" s="80" t="s">
        <v>6791</v>
      </c>
    </row>
    <row r="128" spans="19:25" ht="22.5" customHeight="1">
      <c r="S128" s="85">
        <v>103</v>
      </c>
      <c r="T128" s="379" t="s">
        <v>7056</v>
      </c>
      <c r="U128" s="402"/>
      <c r="V128" s="402"/>
      <c r="W128" s="380"/>
      <c r="X128" s="80" t="s">
        <v>6924</v>
      </c>
      <c r="Y128" s="80" t="s">
        <v>6792</v>
      </c>
    </row>
    <row r="129" spans="19:25" ht="22.5" customHeight="1">
      <c r="S129" s="85">
        <v>104</v>
      </c>
      <c r="T129" s="379" t="s">
        <v>7057</v>
      </c>
      <c r="U129" s="402"/>
      <c r="V129" s="402"/>
      <c r="W129" s="380"/>
      <c r="X129" s="80" t="s">
        <v>6925</v>
      </c>
      <c r="Y129" s="80" t="s">
        <v>6793</v>
      </c>
    </row>
    <row r="130" spans="19:25" ht="22.5" customHeight="1">
      <c r="S130" s="85">
        <v>105</v>
      </c>
      <c r="T130" s="379" t="s">
        <v>7058</v>
      </c>
      <c r="U130" s="402"/>
      <c r="V130" s="402"/>
      <c r="W130" s="380"/>
      <c r="X130" s="80" t="s">
        <v>6926</v>
      </c>
      <c r="Y130" s="80" t="s">
        <v>6794</v>
      </c>
    </row>
    <row r="131" spans="19:25" ht="22.5" customHeight="1">
      <c r="S131" s="85">
        <v>106</v>
      </c>
      <c r="T131" s="379" t="s">
        <v>7059</v>
      </c>
      <c r="U131" s="402"/>
      <c r="V131" s="402"/>
      <c r="W131" s="380"/>
      <c r="X131" s="80" t="s">
        <v>6927</v>
      </c>
      <c r="Y131" s="80" t="s">
        <v>6795</v>
      </c>
    </row>
    <row r="132" spans="19:25" ht="22.5" customHeight="1">
      <c r="S132" s="85">
        <v>107</v>
      </c>
      <c r="T132" s="379" t="s">
        <v>7060</v>
      </c>
      <c r="U132" s="402"/>
      <c r="V132" s="402"/>
      <c r="W132" s="380"/>
      <c r="X132" s="80" t="s">
        <v>6928</v>
      </c>
      <c r="Y132" s="80" t="s">
        <v>6796</v>
      </c>
    </row>
    <row r="133" spans="19:25" ht="22.5" customHeight="1">
      <c r="S133" s="85">
        <v>108</v>
      </c>
      <c r="T133" s="379" t="s">
        <v>7061</v>
      </c>
      <c r="U133" s="402"/>
      <c r="V133" s="402"/>
      <c r="W133" s="380"/>
      <c r="X133" s="80" t="s">
        <v>6929</v>
      </c>
      <c r="Y133" s="80" t="s">
        <v>6797</v>
      </c>
    </row>
    <row r="134" spans="19:25" ht="22.5" customHeight="1">
      <c r="S134" s="85">
        <v>109</v>
      </c>
      <c r="T134" s="379" t="s">
        <v>7062</v>
      </c>
      <c r="U134" s="402"/>
      <c r="V134" s="402"/>
      <c r="W134" s="380"/>
      <c r="X134" s="80" t="s">
        <v>6930</v>
      </c>
      <c r="Y134" s="80" t="s">
        <v>6798</v>
      </c>
    </row>
    <row r="135" spans="19:25" ht="22.5" customHeight="1">
      <c r="S135" s="85">
        <v>110</v>
      </c>
      <c r="T135" s="379" t="s">
        <v>7063</v>
      </c>
      <c r="U135" s="402"/>
      <c r="V135" s="402"/>
      <c r="W135" s="380"/>
      <c r="X135" s="80" t="s">
        <v>6931</v>
      </c>
      <c r="Y135" s="80" t="s">
        <v>6799</v>
      </c>
    </row>
    <row r="136" spans="19:25" ht="22.5" customHeight="1">
      <c r="S136" s="85">
        <v>111</v>
      </c>
      <c r="T136" s="379" t="s">
        <v>7064</v>
      </c>
      <c r="U136" s="402"/>
      <c r="V136" s="402"/>
      <c r="W136" s="380"/>
      <c r="X136" s="80" t="s">
        <v>6932</v>
      </c>
      <c r="Y136" s="80" t="s">
        <v>6800</v>
      </c>
    </row>
    <row r="137" spans="19:25" ht="22.5" customHeight="1">
      <c r="S137" s="85">
        <v>112</v>
      </c>
      <c r="T137" s="379" t="s">
        <v>7065</v>
      </c>
      <c r="U137" s="402"/>
      <c r="V137" s="402"/>
      <c r="W137" s="380"/>
      <c r="X137" s="80" t="s">
        <v>6933</v>
      </c>
      <c r="Y137" s="80" t="s">
        <v>6801</v>
      </c>
    </row>
    <row r="138" spans="19:25" ht="22.5" customHeight="1">
      <c r="S138" s="85">
        <v>113</v>
      </c>
      <c r="T138" s="379" t="s">
        <v>7066</v>
      </c>
      <c r="U138" s="402"/>
      <c r="V138" s="402"/>
      <c r="W138" s="380"/>
      <c r="X138" s="80" t="s">
        <v>6934</v>
      </c>
      <c r="Y138" s="80" t="s">
        <v>6802</v>
      </c>
    </row>
    <row r="139" spans="19:25" ht="22.5" customHeight="1">
      <c r="S139" s="85">
        <v>114</v>
      </c>
      <c r="T139" s="379" t="s">
        <v>7067</v>
      </c>
      <c r="U139" s="402"/>
      <c r="V139" s="402"/>
      <c r="W139" s="380"/>
      <c r="X139" s="80" t="s">
        <v>6935</v>
      </c>
      <c r="Y139" s="80" t="s">
        <v>6803</v>
      </c>
    </row>
    <row r="140" spans="19:25" ht="22.5" customHeight="1">
      <c r="S140" s="85">
        <v>115</v>
      </c>
      <c r="T140" s="379" t="s">
        <v>7068</v>
      </c>
      <c r="U140" s="402"/>
      <c r="V140" s="402"/>
      <c r="W140" s="380"/>
      <c r="X140" s="80" t="s">
        <v>6936</v>
      </c>
      <c r="Y140" s="80" t="s">
        <v>6804</v>
      </c>
    </row>
    <row r="141" spans="19:25" ht="22.5" customHeight="1">
      <c r="S141" s="85">
        <v>116</v>
      </c>
      <c r="T141" s="379" t="s">
        <v>7069</v>
      </c>
      <c r="U141" s="402"/>
      <c r="V141" s="402"/>
      <c r="W141" s="380"/>
      <c r="X141" s="80" t="s">
        <v>6937</v>
      </c>
      <c r="Y141" s="80" t="s">
        <v>6805</v>
      </c>
    </row>
    <row r="142" spans="19:25" ht="22.5" customHeight="1">
      <c r="S142" s="85">
        <v>117</v>
      </c>
      <c r="T142" s="379" t="s">
        <v>7070</v>
      </c>
      <c r="U142" s="402"/>
      <c r="V142" s="402"/>
      <c r="W142" s="380"/>
      <c r="X142" s="80" t="s">
        <v>6938</v>
      </c>
      <c r="Y142" s="80" t="s">
        <v>6806</v>
      </c>
    </row>
    <row r="143" spans="19:25" ht="22.5" customHeight="1">
      <c r="S143" s="85">
        <v>118</v>
      </c>
      <c r="T143" s="379" t="s">
        <v>7071</v>
      </c>
      <c r="U143" s="402"/>
      <c r="V143" s="402"/>
      <c r="W143" s="380"/>
      <c r="X143" s="80" t="s">
        <v>6939</v>
      </c>
      <c r="Y143" s="80" t="s">
        <v>6807</v>
      </c>
    </row>
    <row r="144" spans="19:25" ht="22.5" customHeight="1">
      <c r="S144" s="85">
        <v>119</v>
      </c>
      <c r="T144" s="379" t="s">
        <v>7072</v>
      </c>
      <c r="U144" s="402"/>
      <c r="V144" s="402"/>
      <c r="W144" s="380"/>
      <c r="X144" s="80" t="s">
        <v>6940</v>
      </c>
      <c r="Y144" s="80" t="s">
        <v>6808</v>
      </c>
    </row>
    <row r="145" spans="19:25" ht="22.5" customHeight="1">
      <c r="S145" s="85">
        <v>120</v>
      </c>
      <c r="T145" s="379" t="s">
        <v>7073</v>
      </c>
      <c r="U145" s="402"/>
      <c r="V145" s="402"/>
      <c r="W145" s="380"/>
      <c r="X145" s="80" t="s">
        <v>6941</v>
      </c>
      <c r="Y145" s="80" t="s">
        <v>6809</v>
      </c>
    </row>
    <row r="146" spans="19:25" ht="22.5" customHeight="1">
      <c r="S146" s="85">
        <v>121</v>
      </c>
      <c r="T146" s="379" t="s">
        <v>7074</v>
      </c>
      <c r="U146" s="402"/>
      <c r="V146" s="402"/>
      <c r="W146" s="380"/>
      <c r="X146" s="80" t="s">
        <v>6942</v>
      </c>
      <c r="Y146" s="80" t="s">
        <v>6810</v>
      </c>
    </row>
    <row r="147" spans="19:25" ht="22.5" customHeight="1">
      <c r="S147" s="85">
        <v>122</v>
      </c>
      <c r="T147" s="379" t="s">
        <v>7075</v>
      </c>
      <c r="U147" s="402"/>
      <c r="V147" s="402"/>
      <c r="W147" s="380"/>
      <c r="X147" s="80" t="s">
        <v>6943</v>
      </c>
      <c r="Y147" s="80" t="s">
        <v>6811</v>
      </c>
    </row>
    <row r="148" spans="19:25" ht="22.5" customHeight="1">
      <c r="S148" s="85">
        <v>123</v>
      </c>
      <c r="T148" s="379" t="s">
        <v>7076</v>
      </c>
      <c r="U148" s="402"/>
      <c r="V148" s="402"/>
      <c r="W148" s="380"/>
      <c r="X148" s="80" t="s">
        <v>6944</v>
      </c>
      <c r="Y148" s="80" t="s">
        <v>6812</v>
      </c>
    </row>
    <row r="149" spans="19:25" ht="22.5" customHeight="1">
      <c r="S149" s="85">
        <v>124</v>
      </c>
      <c r="T149" s="379" t="s">
        <v>7077</v>
      </c>
      <c r="U149" s="402"/>
      <c r="V149" s="402"/>
      <c r="W149" s="380"/>
      <c r="X149" s="80" t="s">
        <v>6945</v>
      </c>
      <c r="Y149" s="80" t="s">
        <v>6813</v>
      </c>
    </row>
    <row r="150" spans="19:25" ht="22.5" customHeight="1">
      <c r="S150" s="85">
        <v>125</v>
      </c>
      <c r="T150" s="379" t="s">
        <v>7078</v>
      </c>
      <c r="U150" s="402"/>
      <c r="V150" s="402"/>
      <c r="W150" s="380"/>
      <c r="X150" s="80" t="s">
        <v>6946</v>
      </c>
      <c r="Y150" s="80" t="s">
        <v>6814</v>
      </c>
    </row>
    <row r="151" spans="19:25" ht="22.5" customHeight="1">
      <c r="S151" s="85">
        <v>126</v>
      </c>
      <c r="T151" s="379" t="s">
        <v>7079</v>
      </c>
      <c r="U151" s="402"/>
      <c r="V151" s="402"/>
      <c r="W151" s="380"/>
      <c r="X151" s="80" t="s">
        <v>6947</v>
      </c>
      <c r="Y151" s="80" t="s">
        <v>6815</v>
      </c>
    </row>
    <row r="152" spans="19:25" ht="22.5" customHeight="1">
      <c r="S152" s="85">
        <v>127</v>
      </c>
      <c r="T152" s="379" t="s">
        <v>7080</v>
      </c>
      <c r="U152" s="402"/>
      <c r="V152" s="402"/>
      <c r="W152" s="380"/>
      <c r="X152" s="80" t="s">
        <v>6948</v>
      </c>
      <c r="Y152" s="80" t="s">
        <v>6816</v>
      </c>
    </row>
    <row r="153" spans="19:25" ht="22.5" customHeight="1">
      <c r="S153" s="85">
        <v>128</v>
      </c>
      <c r="T153" s="379" t="s">
        <v>7081</v>
      </c>
      <c r="U153" s="402"/>
      <c r="V153" s="402"/>
      <c r="W153" s="380"/>
      <c r="X153" s="80" t="s">
        <v>6949</v>
      </c>
      <c r="Y153" s="80" t="s">
        <v>6817</v>
      </c>
    </row>
    <row r="154" spans="19:25" ht="22.5" customHeight="1">
      <c r="S154" s="85">
        <v>129</v>
      </c>
      <c r="T154" s="379" t="s">
        <v>7082</v>
      </c>
      <c r="U154" s="402"/>
      <c r="V154" s="402"/>
      <c r="W154" s="380"/>
      <c r="X154" s="80" t="s">
        <v>6950</v>
      </c>
      <c r="Y154" s="80" t="s">
        <v>6818</v>
      </c>
    </row>
    <row r="155" spans="19:25" ht="22.5" customHeight="1">
      <c r="S155" s="85">
        <v>130</v>
      </c>
      <c r="T155" s="379" t="s">
        <v>7083</v>
      </c>
      <c r="U155" s="402"/>
      <c r="V155" s="402"/>
      <c r="W155" s="380"/>
      <c r="X155" s="80" t="s">
        <v>6951</v>
      </c>
      <c r="Y155" s="80" t="s">
        <v>6819</v>
      </c>
    </row>
    <row r="156" spans="19:25" ht="22.5" customHeight="1">
      <c r="S156" s="85">
        <v>131</v>
      </c>
      <c r="T156" s="379" t="s">
        <v>7084</v>
      </c>
      <c r="U156" s="402"/>
      <c r="V156" s="402"/>
      <c r="W156" s="380"/>
      <c r="X156" s="80" t="s">
        <v>6952</v>
      </c>
      <c r="Y156" s="80" t="s">
        <v>6820</v>
      </c>
    </row>
    <row r="157" spans="19:25" ht="22.5" customHeight="1">
      <c r="S157" s="85">
        <v>132</v>
      </c>
      <c r="T157" s="379" t="s">
        <v>7085</v>
      </c>
      <c r="U157" s="402"/>
      <c r="V157" s="402"/>
      <c r="W157" s="380"/>
      <c r="X157" s="80" t="s">
        <v>6953</v>
      </c>
      <c r="Y157" s="80" t="s">
        <v>6821</v>
      </c>
    </row>
    <row r="158" spans="19:25" ht="22.5" customHeight="1">
      <c r="S158" s="85">
        <v>133</v>
      </c>
      <c r="T158" s="379" t="s">
        <v>7086</v>
      </c>
      <c r="U158" s="402"/>
      <c r="V158" s="402"/>
      <c r="W158" s="380"/>
      <c r="X158" s="80" t="s">
        <v>6954</v>
      </c>
      <c r="Y158" s="80" t="s">
        <v>6822</v>
      </c>
    </row>
  </sheetData>
  <sheetProtection/>
  <mergeCells count="220"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  <mergeCell ref="P31:Q31"/>
    <mergeCell ref="P38:Q38"/>
    <mergeCell ref="P37:Q37"/>
    <mergeCell ref="P39:Q39"/>
    <mergeCell ref="P32:Q32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K35:N35"/>
    <mergeCell ref="K36:N36"/>
    <mergeCell ref="K37:N37"/>
    <mergeCell ref="K38:N38"/>
    <mergeCell ref="K39:N39"/>
    <mergeCell ref="K40:N40"/>
    <mergeCell ref="K29:N29"/>
    <mergeCell ref="K30:N30"/>
    <mergeCell ref="K31:N31"/>
    <mergeCell ref="K32:N32"/>
    <mergeCell ref="K33:N33"/>
    <mergeCell ref="K34:N34"/>
    <mergeCell ref="C38:F38"/>
    <mergeCell ref="C39:F39"/>
    <mergeCell ref="C40:F40"/>
    <mergeCell ref="C25:F25"/>
    <mergeCell ref="C34:F34"/>
    <mergeCell ref="C35:F35"/>
    <mergeCell ref="C36:F36"/>
    <mergeCell ref="C37:F37"/>
    <mergeCell ref="C30:F30"/>
    <mergeCell ref="C31:F31"/>
    <mergeCell ref="C33:F33"/>
    <mergeCell ref="C26:F26"/>
    <mergeCell ref="C27:F27"/>
    <mergeCell ref="C28:F28"/>
    <mergeCell ref="C29:F29"/>
    <mergeCell ref="B24:F24"/>
    <mergeCell ref="D21:G21"/>
    <mergeCell ref="D22:G22"/>
    <mergeCell ref="B20:C20"/>
    <mergeCell ref="H21:K21"/>
    <mergeCell ref="L21:P21"/>
    <mergeCell ref="C32:F32"/>
    <mergeCell ref="K25:N25"/>
    <mergeCell ref="K26:N26"/>
    <mergeCell ref="K27:N27"/>
    <mergeCell ref="K28:N28"/>
    <mergeCell ref="B12:C12"/>
    <mergeCell ref="B13:C13"/>
    <mergeCell ref="B14:C14"/>
    <mergeCell ref="B15:C15"/>
    <mergeCell ref="D16:E16"/>
    <mergeCell ref="D17:E17"/>
    <mergeCell ref="D13:E13"/>
    <mergeCell ref="D14:E14"/>
    <mergeCell ref="B16:C16"/>
    <mergeCell ref="B21:C21"/>
    <mergeCell ref="B22:C22"/>
    <mergeCell ref="D20:G20"/>
    <mergeCell ref="D3:M3"/>
    <mergeCell ref="E5:G5"/>
    <mergeCell ref="D6:D7"/>
    <mergeCell ref="E6:M7"/>
    <mergeCell ref="D8:H8"/>
    <mergeCell ref="I12:P19"/>
    <mergeCell ref="T25:W25"/>
    <mergeCell ref="T26:W26"/>
    <mergeCell ref="T27:W27"/>
    <mergeCell ref="T28:W28"/>
    <mergeCell ref="D9:H9"/>
    <mergeCell ref="B17:C17"/>
    <mergeCell ref="H22:K22"/>
    <mergeCell ref="L22:P22"/>
    <mergeCell ref="D12:E12"/>
    <mergeCell ref="D15:E15"/>
    <mergeCell ref="T33:W33"/>
    <mergeCell ref="T34:W34"/>
    <mergeCell ref="T35:W35"/>
    <mergeCell ref="T36:W36"/>
    <mergeCell ref="T29:W29"/>
    <mergeCell ref="T30:W30"/>
    <mergeCell ref="T31:W31"/>
    <mergeCell ref="T32:W32"/>
    <mergeCell ref="T41:W41"/>
    <mergeCell ref="T42:W42"/>
    <mergeCell ref="T37:W37"/>
    <mergeCell ref="T38:W38"/>
    <mergeCell ref="T39:W39"/>
    <mergeCell ref="T40:W40"/>
    <mergeCell ref="T47:W47"/>
    <mergeCell ref="T48:W48"/>
    <mergeCell ref="T45:W45"/>
    <mergeCell ref="T46:W46"/>
    <mergeCell ref="T43:W43"/>
    <mergeCell ref="T44:W44"/>
    <mergeCell ref="T53:W53"/>
    <mergeCell ref="T54:W54"/>
    <mergeCell ref="T51:W51"/>
    <mergeCell ref="T52:W52"/>
    <mergeCell ref="T49:W49"/>
    <mergeCell ref="T50:W50"/>
    <mergeCell ref="T58:W58"/>
    <mergeCell ref="T59:W59"/>
    <mergeCell ref="T60:W60"/>
    <mergeCell ref="T61:W61"/>
    <mergeCell ref="T55:W55"/>
    <mergeCell ref="T56:W56"/>
    <mergeCell ref="T57:W57"/>
    <mergeCell ref="T66:W66"/>
    <mergeCell ref="T67:W67"/>
    <mergeCell ref="T68:W68"/>
    <mergeCell ref="T69:W69"/>
    <mergeCell ref="T62:W62"/>
    <mergeCell ref="T63:W63"/>
    <mergeCell ref="T64:W64"/>
    <mergeCell ref="T65:W65"/>
    <mergeCell ref="T74:W74"/>
    <mergeCell ref="T75:W75"/>
    <mergeCell ref="T76:W76"/>
    <mergeCell ref="T77:W77"/>
    <mergeCell ref="T70:W70"/>
    <mergeCell ref="T71:W71"/>
    <mergeCell ref="T72:W72"/>
    <mergeCell ref="T73:W73"/>
    <mergeCell ref="T82:W82"/>
    <mergeCell ref="T83:W83"/>
    <mergeCell ref="T84:W84"/>
    <mergeCell ref="T85:W85"/>
    <mergeCell ref="T78:W78"/>
    <mergeCell ref="T79:W79"/>
    <mergeCell ref="T80:W80"/>
    <mergeCell ref="T81:W81"/>
    <mergeCell ref="T90:W90"/>
    <mergeCell ref="T91:W91"/>
    <mergeCell ref="T92:W92"/>
    <mergeCell ref="T93:W93"/>
    <mergeCell ref="T86:W86"/>
    <mergeCell ref="T87:W87"/>
    <mergeCell ref="T88:W88"/>
    <mergeCell ref="T89:W89"/>
    <mergeCell ref="T98:W98"/>
    <mergeCell ref="T99:W99"/>
    <mergeCell ref="T100:W100"/>
    <mergeCell ref="T101:W101"/>
    <mergeCell ref="T94:W94"/>
    <mergeCell ref="T95:W95"/>
    <mergeCell ref="T96:W96"/>
    <mergeCell ref="T97:W97"/>
    <mergeCell ref="T106:W106"/>
    <mergeCell ref="T107:W107"/>
    <mergeCell ref="T108:W108"/>
    <mergeCell ref="T109:W109"/>
    <mergeCell ref="T102:W102"/>
    <mergeCell ref="T103:W103"/>
    <mergeCell ref="T104:W104"/>
    <mergeCell ref="T105:W105"/>
    <mergeCell ref="T114:W114"/>
    <mergeCell ref="T115:W115"/>
    <mergeCell ref="T116:W116"/>
    <mergeCell ref="T117:W117"/>
    <mergeCell ref="T110:W110"/>
    <mergeCell ref="T111:W111"/>
    <mergeCell ref="T112:W112"/>
    <mergeCell ref="T113:W113"/>
    <mergeCell ref="T122:W122"/>
    <mergeCell ref="T123:W123"/>
    <mergeCell ref="T124:W124"/>
    <mergeCell ref="T125:W125"/>
    <mergeCell ref="T118:W118"/>
    <mergeCell ref="T119:W119"/>
    <mergeCell ref="T120:W120"/>
    <mergeCell ref="T121:W121"/>
    <mergeCell ref="T130:W130"/>
    <mergeCell ref="T131:W131"/>
    <mergeCell ref="T132:W132"/>
    <mergeCell ref="T133:W133"/>
    <mergeCell ref="T126:W126"/>
    <mergeCell ref="T127:W127"/>
    <mergeCell ref="T128:W128"/>
    <mergeCell ref="T129:W129"/>
    <mergeCell ref="T138:W138"/>
    <mergeCell ref="T139:W139"/>
    <mergeCell ref="T140:W140"/>
    <mergeCell ref="T141:W141"/>
    <mergeCell ref="T134:W134"/>
    <mergeCell ref="T135:W135"/>
    <mergeCell ref="T136:W136"/>
    <mergeCell ref="T137:W137"/>
    <mergeCell ref="T146:W146"/>
    <mergeCell ref="T147:W147"/>
    <mergeCell ref="T148:W148"/>
    <mergeCell ref="T149:W149"/>
    <mergeCell ref="T142:W142"/>
    <mergeCell ref="T143:W143"/>
    <mergeCell ref="T144:W144"/>
    <mergeCell ref="T145:W145"/>
    <mergeCell ref="T158:W158"/>
    <mergeCell ref="T154:W154"/>
    <mergeCell ref="T155:W155"/>
    <mergeCell ref="T156:W156"/>
    <mergeCell ref="T157:W157"/>
    <mergeCell ref="T150:W150"/>
    <mergeCell ref="T151:W151"/>
    <mergeCell ref="T152:W152"/>
    <mergeCell ref="T153:W1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Y158"/>
  <sheetViews>
    <sheetView zoomScale="75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12" customWidth="1"/>
    <col min="2" max="2" width="6.25390625" style="13" customWidth="1"/>
    <col min="3" max="3" width="6.25390625" style="11" customWidth="1"/>
    <col min="4" max="5" width="4.375" style="12" customWidth="1"/>
    <col min="6" max="7" width="8.75390625" style="12" customWidth="1"/>
    <col min="8" max="8" width="6.25390625" style="12" customWidth="1"/>
    <col min="9" max="9" width="2.50390625" style="12" customWidth="1"/>
    <col min="10" max="10" width="6.25390625" style="12" customWidth="1"/>
    <col min="11" max="11" width="10.00390625" style="12" customWidth="1"/>
    <col min="12" max="13" width="6.25390625" style="12" customWidth="1"/>
    <col min="14" max="14" width="3.75390625" style="12" customWidth="1"/>
    <col min="15" max="15" width="7.50390625" style="12" customWidth="1"/>
    <col min="16" max="16" width="2.50390625" style="12" customWidth="1"/>
    <col min="17" max="17" width="3.75390625" style="12" customWidth="1"/>
    <col min="18" max="16384" width="9.00390625" style="12" customWidth="1"/>
  </cols>
  <sheetData>
    <row r="1" spans="2:13" ht="16.5" customHeight="1">
      <c r="B1" s="11" t="s">
        <v>2548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30" customHeight="1">
      <c r="B3" s="389" t="s">
        <v>1890</v>
      </c>
      <c r="C3" s="390"/>
      <c r="D3" s="358" t="s">
        <v>2241</v>
      </c>
      <c r="E3" s="359"/>
      <c r="F3" s="359"/>
      <c r="G3" s="359"/>
      <c r="H3" s="359"/>
      <c r="I3" s="359"/>
      <c r="J3" s="359"/>
      <c r="K3" s="359"/>
      <c r="L3" s="359"/>
      <c r="M3" s="360"/>
    </row>
    <row r="4" spans="2:3" ht="7.5" customHeight="1">
      <c r="B4" s="14"/>
      <c r="C4" s="15"/>
    </row>
    <row r="5" spans="2:7" ht="20.25" customHeight="1">
      <c r="B5" s="391" t="s">
        <v>1903</v>
      </c>
      <c r="C5" s="392"/>
      <c r="D5" s="79" t="s">
        <v>2242</v>
      </c>
      <c r="E5" s="347"/>
      <c r="F5" s="348"/>
      <c r="G5" s="349"/>
    </row>
    <row r="6" spans="2:13" ht="22.5" customHeight="1">
      <c r="B6" s="393"/>
      <c r="C6" s="394"/>
      <c r="D6" s="361" t="s">
        <v>1899</v>
      </c>
      <c r="E6" s="363"/>
      <c r="F6" s="364"/>
      <c r="G6" s="364"/>
      <c r="H6" s="364"/>
      <c r="I6" s="364"/>
      <c r="J6" s="364"/>
      <c r="K6" s="364"/>
      <c r="L6" s="364"/>
      <c r="M6" s="365"/>
    </row>
    <row r="7" spans="2:13" ht="22.5" customHeight="1">
      <c r="B7" s="395"/>
      <c r="C7" s="396"/>
      <c r="D7" s="362"/>
      <c r="E7" s="366"/>
      <c r="F7" s="367"/>
      <c r="G7" s="367"/>
      <c r="H7" s="367"/>
      <c r="I7" s="367"/>
      <c r="J7" s="367"/>
      <c r="K7" s="368"/>
      <c r="L7" s="368"/>
      <c r="M7" s="369"/>
    </row>
    <row r="8" spans="2:15" ht="22.5" customHeight="1">
      <c r="B8" s="397" t="s">
        <v>1916</v>
      </c>
      <c r="C8" s="398"/>
      <c r="D8" s="347"/>
      <c r="E8" s="348"/>
      <c r="F8" s="348"/>
      <c r="G8" s="348"/>
      <c r="H8" s="349"/>
      <c r="I8" s="387" t="s">
        <v>1917</v>
      </c>
      <c r="J8" s="388"/>
      <c r="K8" s="75"/>
      <c r="L8" s="74"/>
      <c r="M8" s="74"/>
      <c r="N8" s="76"/>
      <c r="O8" s="77"/>
    </row>
    <row r="9" spans="2:8" ht="22.5" customHeight="1">
      <c r="B9" s="397" t="s">
        <v>1918</v>
      </c>
      <c r="C9" s="398"/>
      <c r="D9" s="347"/>
      <c r="E9" s="348"/>
      <c r="F9" s="348"/>
      <c r="G9" s="348"/>
      <c r="H9" s="349"/>
    </row>
    <row r="10" ht="7.5" customHeight="1"/>
    <row r="11" spans="2:16" ht="20.25" customHeight="1">
      <c r="B11" s="354" t="s">
        <v>1904</v>
      </c>
      <c r="C11" s="401"/>
      <c r="D11" s="401"/>
      <c r="E11" s="401"/>
      <c r="F11" s="401"/>
      <c r="G11" s="355"/>
      <c r="I11" s="399" t="s">
        <v>1905</v>
      </c>
      <c r="J11" s="400"/>
      <c r="K11" s="400"/>
      <c r="L11" s="400"/>
      <c r="M11" s="400"/>
      <c r="N11" s="400"/>
      <c r="O11" s="400"/>
      <c r="P11" s="400"/>
    </row>
    <row r="12" spans="2:16" ht="20.25" customHeight="1">
      <c r="B12" s="350" t="s">
        <v>1919</v>
      </c>
      <c r="C12" s="351"/>
      <c r="D12" s="352" t="s">
        <v>1920</v>
      </c>
      <c r="E12" s="353"/>
      <c r="F12" s="16" t="s">
        <v>1921</v>
      </c>
      <c r="G12" s="16" t="s">
        <v>1922</v>
      </c>
      <c r="I12" s="370"/>
      <c r="J12" s="371"/>
      <c r="K12" s="371"/>
      <c r="L12" s="371"/>
      <c r="M12" s="371"/>
      <c r="N12" s="371"/>
      <c r="O12" s="371"/>
      <c r="P12" s="372"/>
    </row>
    <row r="13" spans="2:16" ht="22.5" customHeight="1">
      <c r="B13" s="350" t="s">
        <v>1906</v>
      </c>
      <c r="C13" s="351"/>
      <c r="D13" s="379" t="s">
        <v>2243</v>
      </c>
      <c r="E13" s="380"/>
      <c r="F13" s="80" t="s">
        <v>2244</v>
      </c>
      <c r="G13" s="80" t="s">
        <v>2245</v>
      </c>
      <c r="I13" s="373"/>
      <c r="J13" s="374"/>
      <c r="K13" s="374"/>
      <c r="L13" s="374"/>
      <c r="M13" s="374"/>
      <c r="N13" s="374"/>
      <c r="O13" s="374"/>
      <c r="P13" s="375"/>
    </row>
    <row r="14" spans="2:16" ht="22.5" customHeight="1">
      <c r="B14" s="350" t="s">
        <v>1907</v>
      </c>
      <c r="C14" s="351"/>
      <c r="D14" s="379" t="s">
        <v>2248</v>
      </c>
      <c r="E14" s="380"/>
      <c r="F14" s="80" t="s">
        <v>2247</v>
      </c>
      <c r="G14" s="80" t="s">
        <v>2246</v>
      </c>
      <c r="I14" s="373"/>
      <c r="J14" s="374"/>
      <c r="K14" s="374"/>
      <c r="L14" s="374"/>
      <c r="M14" s="374"/>
      <c r="N14" s="374"/>
      <c r="O14" s="374"/>
      <c r="P14" s="375"/>
    </row>
    <row r="15" spans="2:16" ht="20.25" customHeight="1">
      <c r="B15" s="350" t="s">
        <v>1911</v>
      </c>
      <c r="C15" s="351"/>
      <c r="D15" s="352" t="s">
        <v>1920</v>
      </c>
      <c r="E15" s="353"/>
      <c r="F15" s="16" t="s">
        <v>1921</v>
      </c>
      <c r="G15" s="16" t="s">
        <v>1922</v>
      </c>
      <c r="I15" s="373"/>
      <c r="J15" s="374"/>
      <c r="K15" s="374"/>
      <c r="L15" s="374"/>
      <c r="M15" s="374"/>
      <c r="N15" s="374"/>
      <c r="O15" s="374"/>
      <c r="P15" s="375"/>
    </row>
    <row r="16" spans="2:16" ht="22.5" customHeight="1">
      <c r="B16" s="350" t="s">
        <v>1906</v>
      </c>
      <c r="C16" s="351"/>
      <c r="D16" s="379" t="s">
        <v>2249</v>
      </c>
      <c r="E16" s="380"/>
      <c r="F16" s="80" t="s">
        <v>2250</v>
      </c>
      <c r="G16" s="80" t="s">
        <v>2251</v>
      </c>
      <c r="I16" s="373"/>
      <c r="J16" s="374"/>
      <c r="K16" s="374"/>
      <c r="L16" s="374"/>
      <c r="M16" s="374"/>
      <c r="N16" s="374"/>
      <c r="O16" s="374"/>
      <c r="P16" s="375"/>
    </row>
    <row r="17" spans="2:16" ht="22.5" customHeight="1">
      <c r="B17" s="350" t="s">
        <v>1907</v>
      </c>
      <c r="C17" s="351"/>
      <c r="D17" s="379" t="s">
        <v>2252</v>
      </c>
      <c r="E17" s="380"/>
      <c r="F17" s="80" t="s">
        <v>2253</v>
      </c>
      <c r="G17" s="80" t="s">
        <v>2254</v>
      </c>
      <c r="I17" s="373"/>
      <c r="J17" s="374"/>
      <c r="K17" s="374"/>
      <c r="L17" s="374"/>
      <c r="M17" s="374"/>
      <c r="N17" s="374"/>
      <c r="O17" s="374"/>
      <c r="P17" s="375"/>
    </row>
    <row r="18" spans="9:16" ht="9" customHeight="1">
      <c r="I18" s="373"/>
      <c r="J18" s="374"/>
      <c r="K18" s="374"/>
      <c r="L18" s="374"/>
      <c r="M18" s="374"/>
      <c r="N18" s="374"/>
      <c r="O18" s="374"/>
      <c r="P18" s="375"/>
    </row>
    <row r="19" spans="2:16" ht="17.25">
      <c r="B19" s="354" t="s">
        <v>1923</v>
      </c>
      <c r="C19" s="401"/>
      <c r="D19" s="401"/>
      <c r="E19" s="401"/>
      <c r="F19" s="401"/>
      <c r="G19" s="355"/>
      <c r="I19" s="376"/>
      <c r="J19" s="377"/>
      <c r="K19" s="377"/>
      <c r="L19" s="377"/>
      <c r="M19" s="377"/>
      <c r="N19" s="377"/>
      <c r="O19" s="377"/>
      <c r="P19" s="378"/>
    </row>
    <row r="20" spans="2:16" ht="22.5" customHeight="1">
      <c r="B20" s="354" t="s">
        <v>1900</v>
      </c>
      <c r="C20" s="355"/>
      <c r="D20" s="347" t="s">
        <v>2255</v>
      </c>
      <c r="E20" s="348"/>
      <c r="F20" s="348"/>
      <c r="G20" s="349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22.5" customHeight="1">
      <c r="B21" s="354" t="s">
        <v>1901</v>
      </c>
      <c r="C21" s="355"/>
      <c r="D21" s="347" t="s">
        <v>2256</v>
      </c>
      <c r="E21" s="348"/>
      <c r="F21" s="348"/>
      <c r="G21" s="349"/>
      <c r="H21" s="347" t="s">
        <v>2258</v>
      </c>
      <c r="I21" s="348"/>
      <c r="J21" s="348"/>
      <c r="K21" s="349"/>
      <c r="L21" s="347" t="s">
        <v>2259</v>
      </c>
      <c r="M21" s="348"/>
      <c r="N21" s="348"/>
      <c r="O21" s="348"/>
      <c r="P21" s="349"/>
    </row>
    <row r="22" spans="2:16" ht="22.5" customHeight="1">
      <c r="B22" s="356" t="s">
        <v>1908</v>
      </c>
      <c r="C22" s="357"/>
      <c r="D22" s="347" t="s">
        <v>2257</v>
      </c>
      <c r="E22" s="348"/>
      <c r="F22" s="348"/>
      <c r="G22" s="349"/>
      <c r="H22" s="347" t="s">
        <v>2260</v>
      </c>
      <c r="I22" s="348"/>
      <c r="J22" s="348"/>
      <c r="K22" s="349"/>
      <c r="L22" s="347" t="s">
        <v>2261</v>
      </c>
      <c r="M22" s="348"/>
      <c r="N22" s="348"/>
      <c r="O22" s="348"/>
      <c r="P22" s="349"/>
    </row>
    <row r="24" spans="2:7" ht="33.75" customHeight="1">
      <c r="B24" s="384" t="s">
        <v>1961</v>
      </c>
      <c r="C24" s="384"/>
      <c r="D24" s="384"/>
      <c r="E24" s="384"/>
      <c r="F24" s="384"/>
      <c r="G24" s="18"/>
    </row>
    <row r="25" spans="2:25" ht="34.5">
      <c r="B25" s="82" t="s">
        <v>2262</v>
      </c>
      <c r="C25" s="344" t="s">
        <v>1909</v>
      </c>
      <c r="D25" s="345"/>
      <c r="E25" s="345"/>
      <c r="F25" s="346"/>
      <c r="G25" s="78" t="s">
        <v>1910</v>
      </c>
      <c r="H25" s="79" t="s">
        <v>2263</v>
      </c>
      <c r="I25" s="83"/>
      <c r="J25" s="82" t="s">
        <v>2262</v>
      </c>
      <c r="K25" s="344" t="s">
        <v>1909</v>
      </c>
      <c r="L25" s="345"/>
      <c r="M25" s="345"/>
      <c r="N25" s="346"/>
      <c r="O25" s="78" t="s">
        <v>1910</v>
      </c>
      <c r="P25" s="385" t="s">
        <v>2263</v>
      </c>
      <c r="Q25" s="386"/>
      <c r="R25" s="84"/>
      <c r="S25" s="82" t="s">
        <v>2262</v>
      </c>
      <c r="T25" s="344" t="s">
        <v>1909</v>
      </c>
      <c r="U25" s="345"/>
      <c r="V25" s="345"/>
      <c r="W25" s="346"/>
      <c r="X25" s="78" t="s">
        <v>1910</v>
      </c>
      <c r="Y25" s="79" t="s">
        <v>2263</v>
      </c>
    </row>
    <row r="26" spans="2:25" ht="22.5" customHeight="1">
      <c r="B26" s="81">
        <v>1</v>
      </c>
      <c r="C26" s="381" t="str">
        <f aca="true" t="shared" si="0" ref="C26:C40">IF(B26="","",VLOOKUP($B26,$S$24:$Z$67,2))</f>
        <v>F20</v>
      </c>
      <c r="D26" s="382"/>
      <c r="E26" s="382"/>
      <c r="F26" s="383"/>
      <c r="G26" s="86" t="str">
        <f aca="true" t="shared" si="1" ref="G26:G40">IF($B26="","",VLOOKUP($B26,$S$24:$Z$67,6))</f>
        <v>F153</v>
      </c>
      <c r="H26" s="86" t="str">
        <f aca="true" t="shared" si="2" ref="H26:H40">IF($B26="","",VLOOKUP($B26,$S$24:$Z$67,7))</f>
        <v>F286</v>
      </c>
      <c r="J26" s="81">
        <v>16</v>
      </c>
      <c r="K26" s="381" t="str">
        <f aca="true" t="shared" si="3" ref="K26:K40">IF(J26="","",VLOOKUP($J26,$S$24:$Z$67,2))</f>
        <v>F35</v>
      </c>
      <c r="L26" s="382"/>
      <c r="M26" s="382"/>
      <c r="N26" s="383"/>
      <c r="O26" s="86" t="str">
        <f aca="true" t="shared" si="4" ref="O26:O40">IF($J26="","",VLOOKUP($J26,$S$24:$Z$67,6))</f>
        <v>F168</v>
      </c>
      <c r="P26" s="381" t="str">
        <f aca="true" t="shared" si="5" ref="P26:P40">IF($J26="","",VLOOKUP($J26,$S$24:$Z$67,7))</f>
        <v>F301</v>
      </c>
      <c r="Q26" s="383" t="str">
        <f aca="true" t="shared" si="6" ref="Q26:Q40">IF($J26="","",VLOOKUP($J26,$S$24:$Z$67,6))</f>
        <v>F168</v>
      </c>
      <c r="S26" s="85">
        <v>1</v>
      </c>
      <c r="T26" s="379" t="s">
        <v>1962</v>
      </c>
      <c r="U26" s="402"/>
      <c r="V26" s="402"/>
      <c r="W26" s="380"/>
      <c r="X26" s="80" t="s">
        <v>2264</v>
      </c>
      <c r="Y26" s="80" t="s">
        <v>2265</v>
      </c>
    </row>
    <row r="27" spans="2:25" ht="22.5" customHeight="1">
      <c r="B27" s="81">
        <v>2</v>
      </c>
      <c r="C27" s="381" t="str">
        <f t="shared" si="0"/>
        <v>F21</v>
      </c>
      <c r="D27" s="382"/>
      <c r="E27" s="382"/>
      <c r="F27" s="383"/>
      <c r="G27" s="86" t="str">
        <f t="shared" si="1"/>
        <v>F154</v>
      </c>
      <c r="H27" s="86" t="str">
        <f t="shared" si="2"/>
        <v>F287</v>
      </c>
      <c r="J27" s="81">
        <v>17</v>
      </c>
      <c r="K27" s="381" t="str">
        <f t="shared" si="3"/>
        <v>F36</v>
      </c>
      <c r="L27" s="382"/>
      <c r="M27" s="382"/>
      <c r="N27" s="383"/>
      <c r="O27" s="86" t="str">
        <f t="shared" si="4"/>
        <v>F169</v>
      </c>
      <c r="P27" s="381" t="str">
        <f t="shared" si="5"/>
        <v>F302</v>
      </c>
      <c r="Q27" s="383" t="str">
        <f t="shared" si="6"/>
        <v>F169</v>
      </c>
      <c r="S27" s="85">
        <v>2</v>
      </c>
      <c r="T27" s="379" t="s">
        <v>1963</v>
      </c>
      <c r="U27" s="402"/>
      <c r="V27" s="402"/>
      <c r="W27" s="380"/>
      <c r="X27" s="80" t="s">
        <v>2266</v>
      </c>
      <c r="Y27" s="80" t="s">
        <v>2267</v>
      </c>
    </row>
    <row r="28" spans="2:25" ht="22.5" customHeight="1">
      <c r="B28" s="81">
        <v>3</v>
      </c>
      <c r="C28" s="381" t="str">
        <f t="shared" si="0"/>
        <v>F22</v>
      </c>
      <c r="D28" s="382"/>
      <c r="E28" s="382"/>
      <c r="F28" s="383"/>
      <c r="G28" s="86" t="str">
        <f t="shared" si="1"/>
        <v>F155</v>
      </c>
      <c r="H28" s="86" t="str">
        <f t="shared" si="2"/>
        <v>F288</v>
      </c>
      <c r="J28" s="81">
        <v>18</v>
      </c>
      <c r="K28" s="381" t="str">
        <f t="shared" si="3"/>
        <v>F37</v>
      </c>
      <c r="L28" s="382"/>
      <c r="M28" s="382"/>
      <c r="N28" s="383"/>
      <c r="O28" s="86" t="str">
        <f t="shared" si="4"/>
        <v>F170</v>
      </c>
      <c r="P28" s="381" t="str">
        <f t="shared" si="5"/>
        <v>F303</v>
      </c>
      <c r="Q28" s="383" t="str">
        <f t="shared" si="6"/>
        <v>F170</v>
      </c>
      <c r="S28" s="85">
        <v>3</v>
      </c>
      <c r="T28" s="379" t="s">
        <v>1964</v>
      </c>
      <c r="U28" s="402"/>
      <c r="V28" s="402"/>
      <c r="W28" s="380"/>
      <c r="X28" s="80" t="s">
        <v>2268</v>
      </c>
      <c r="Y28" s="80" t="s">
        <v>2269</v>
      </c>
    </row>
    <row r="29" spans="2:25" ht="22.5" customHeight="1">
      <c r="B29" s="81">
        <v>4</v>
      </c>
      <c r="C29" s="381" t="str">
        <f t="shared" si="0"/>
        <v>F23</v>
      </c>
      <c r="D29" s="382"/>
      <c r="E29" s="382"/>
      <c r="F29" s="383"/>
      <c r="G29" s="86" t="str">
        <f t="shared" si="1"/>
        <v>F156</v>
      </c>
      <c r="H29" s="86" t="str">
        <f t="shared" si="2"/>
        <v>F289</v>
      </c>
      <c r="J29" s="81">
        <v>19</v>
      </c>
      <c r="K29" s="381" t="str">
        <f t="shared" si="3"/>
        <v>F38</v>
      </c>
      <c r="L29" s="382"/>
      <c r="M29" s="382"/>
      <c r="N29" s="383"/>
      <c r="O29" s="86" t="str">
        <f t="shared" si="4"/>
        <v>F171</v>
      </c>
      <c r="P29" s="381" t="str">
        <f t="shared" si="5"/>
        <v>F304</v>
      </c>
      <c r="Q29" s="383" t="str">
        <f t="shared" si="6"/>
        <v>F171</v>
      </c>
      <c r="S29" s="85">
        <v>4</v>
      </c>
      <c r="T29" s="379" t="s">
        <v>1965</v>
      </c>
      <c r="U29" s="402"/>
      <c r="V29" s="402"/>
      <c r="W29" s="380"/>
      <c r="X29" s="80" t="s">
        <v>2270</v>
      </c>
      <c r="Y29" s="80" t="s">
        <v>2271</v>
      </c>
    </row>
    <row r="30" spans="2:25" ht="22.5" customHeight="1">
      <c r="B30" s="81">
        <v>5</v>
      </c>
      <c r="C30" s="381" t="str">
        <f t="shared" si="0"/>
        <v>F24</v>
      </c>
      <c r="D30" s="382"/>
      <c r="E30" s="382"/>
      <c r="F30" s="383"/>
      <c r="G30" s="86" t="str">
        <f t="shared" si="1"/>
        <v>F157</v>
      </c>
      <c r="H30" s="86" t="str">
        <f t="shared" si="2"/>
        <v>F290</v>
      </c>
      <c r="J30" s="81">
        <v>20</v>
      </c>
      <c r="K30" s="381" t="str">
        <f t="shared" si="3"/>
        <v>F39</v>
      </c>
      <c r="L30" s="382"/>
      <c r="M30" s="382"/>
      <c r="N30" s="383"/>
      <c r="O30" s="86" t="str">
        <f t="shared" si="4"/>
        <v>F172</v>
      </c>
      <c r="P30" s="381" t="str">
        <f t="shared" si="5"/>
        <v>F305</v>
      </c>
      <c r="Q30" s="383" t="str">
        <f t="shared" si="6"/>
        <v>F172</v>
      </c>
      <c r="S30" s="85">
        <v>5</v>
      </c>
      <c r="T30" s="379" t="s">
        <v>1966</v>
      </c>
      <c r="U30" s="402"/>
      <c r="V30" s="402"/>
      <c r="W30" s="380"/>
      <c r="X30" s="80" t="s">
        <v>2272</v>
      </c>
      <c r="Y30" s="80" t="s">
        <v>2273</v>
      </c>
    </row>
    <row r="31" spans="2:25" ht="22.5" customHeight="1">
      <c r="B31" s="81">
        <v>6</v>
      </c>
      <c r="C31" s="381" t="str">
        <f t="shared" si="0"/>
        <v>F25</v>
      </c>
      <c r="D31" s="382"/>
      <c r="E31" s="382"/>
      <c r="F31" s="383"/>
      <c r="G31" s="86" t="str">
        <f t="shared" si="1"/>
        <v>F158</v>
      </c>
      <c r="H31" s="86" t="str">
        <f t="shared" si="2"/>
        <v>F291</v>
      </c>
      <c r="J31" s="81">
        <v>21</v>
      </c>
      <c r="K31" s="381" t="str">
        <f t="shared" si="3"/>
        <v>F40</v>
      </c>
      <c r="L31" s="382"/>
      <c r="M31" s="382"/>
      <c r="N31" s="383"/>
      <c r="O31" s="86" t="str">
        <f t="shared" si="4"/>
        <v>F173</v>
      </c>
      <c r="P31" s="381" t="str">
        <f t="shared" si="5"/>
        <v>F306</v>
      </c>
      <c r="Q31" s="383" t="str">
        <f t="shared" si="6"/>
        <v>F173</v>
      </c>
      <c r="S31" s="85">
        <v>6</v>
      </c>
      <c r="T31" s="379" t="s">
        <v>1967</v>
      </c>
      <c r="U31" s="402"/>
      <c r="V31" s="402"/>
      <c r="W31" s="380"/>
      <c r="X31" s="80" t="s">
        <v>2274</v>
      </c>
      <c r="Y31" s="80" t="s">
        <v>2275</v>
      </c>
    </row>
    <row r="32" spans="2:25" ht="22.5" customHeight="1">
      <c r="B32" s="81">
        <v>7</v>
      </c>
      <c r="C32" s="381" t="str">
        <f t="shared" si="0"/>
        <v>F26</v>
      </c>
      <c r="D32" s="382"/>
      <c r="E32" s="382"/>
      <c r="F32" s="383"/>
      <c r="G32" s="86" t="str">
        <f t="shared" si="1"/>
        <v>F159</v>
      </c>
      <c r="H32" s="86" t="str">
        <f t="shared" si="2"/>
        <v>F292</v>
      </c>
      <c r="J32" s="81">
        <v>22</v>
      </c>
      <c r="K32" s="381" t="str">
        <f t="shared" si="3"/>
        <v>F41</v>
      </c>
      <c r="L32" s="382"/>
      <c r="M32" s="382"/>
      <c r="N32" s="383"/>
      <c r="O32" s="86" t="str">
        <f t="shared" si="4"/>
        <v>F174</v>
      </c>
      <c r="P32" s="381" t="str">
        <f t="shared" si="5"/>
        <v>F307</v>
      </c>
      <c r="Q32" s="383" t="str">
        <f t="shared" si="6"/>
        <v>F174</v>
      </c>
      <c r="S32" s="85">
        <v>7</v>
      </c>
      <c r="T32" s="379" t="s">
        <v>1968</v>
      </c>
      <c r="U32" s="402"/>
      <c r="V32" s="402"/>
      <c r="W32" s="380"/>
      <c r="X32" s="80" t="s">
        <v>2276</v>
      </c>
      <c r="Y32" s="80" t="s">
        <v>2277</v>
      </c>
    </row>
    <row r="33" spans="2:25" ht="22.5" customHeight="1">
      <c r="B33" s="81">
        <v>8</v>
      </c>
      <c r="C33" s="381" t="str">
        <f t="shared" si="0"/>
        <v>F27</v>
      </c>
      <c r="D33" s="382"/>
      <c r="E33" s="382"/>
      <c r="F33" s="383"/>
      <c r="G33" s="86" t="str">
        <f t="shared" si="1"/>
        <v>F160</v>
      </c>
      <c r="H33" s="86" t="str">
        <f t="shared" si="2"/>
        <v>F293</v>
      </c>
      <c r="J33" s="81">
        <v>23</v>
      </c>
      <c r="K33" s="381" t="str">
        <f t="shared" si="3"/>
        <v>F42</v>
      </c>
      <c r="L33" s="382"/>
      <c r="M33" s="382"/>
      <c r="N33" s="383"/>
      <c r="O33" s="86" t="str">
        <f t="shared" si="4"/>
        <v>F175</v>
      </c>
      <c r="P33" s="381" t="str">
        <f t="shared" si="5"/>
        <v>F308</v>
      </c>
      <c r="Q33" s="383" t="str">
        <f t="shared" si="6"/>
        <v>F175</v>
      </c>
      <c r="S33" s="85">
        <v>8</v>
      </c>
      <c r="T33" s="379" t="s">
        <v>1969</v>
      </c>
      <c r="U33" s="402"/>
      <c r="V33" s="402"/>
      <c r="W33" s="380"/>
      <c r="X33" s="80" t="s">
        <v>2278</v>
      </c>
      <c r="Y33" s="80" t="s">
        <v>2279</v>
      </c>
    </row>
    <row r="34" spans="2:25" ht="22.5" customHeight="1">
      <c r="B34" s="81">
        <v>9</v>
      </c>
      <c r="C34" s="381" t="str">
        <f t="shared" si="0"/>
        <v>F28</v>
      </c>
      <c r="D34" s="382"/>
      <c r="E34" s="382"/>
      <c r="F34" s="383"/>
      <c r="G34" s="86" t="str">
        <f t="shared" si="1"/>
        <v>F161</v>
      </c>
      <c r="H34" s="86" t="str">
        <f t="shared" si="2"/>
        <v>F294</v>
      </c>
      <c r="J34" s="81">
        <v>24</v>
      </c>
      <c r="K34" s="381" t="str">
        <f t="shared" si="3"/>
        <v>F43</v>
      </c>
      <c r="L34" s="382"/>
      <c r="M34" s="382"/>
      <c r="N34" s="383"/>
      <c r="O34" s="86" t="str">
        <f t="shared" si="4"/>
        <v>F176</v>
      </c>
      <c r="P34" s="381" t="str">
        <f t="shared" si="5"/>
        <v>F309</v>
      </c>
      <c r="Q34" s="383" t="str">
        <f t="shared" si="6"/>
        <v>F176</v>
      </c>
      <c r="S34" s="85">
        <v>9</v>
      </c>
      <c r="T34" s="379" t="s">
        <v>1970</v>
      </c>
      <c r="U34" s="402"/>
      <c r="V34" s="402"/>
      <c r="W34" s="380"/>
      <c r="X34" s="80" t="s">
        <v>2280</v>
      </c>
      <c r="Y34" s="80" t="s">
        <v>2281</v>
      </c>
    </row>
    <row r="35" spans="2:25" ht="22.5" customHeight="1">
      <c r="B35" s="81">
        <v>10</v>
      </c>
      <c r="C35" s="381" t="str">
        <f t="shared" si="0"/>
        <v>F29</v>
      </c>
      <c r="D35" s="382"/>
      <c r="E35" s="382"/>
      <c r="F35" s="383"/>
      <c r="G35" s="86" t="str">
        <f t="shared" si="1"/>
        <v>F162</v>
      </c>
      <c r="H35" s="86" t="str">
        <f t="shared" si="2"/>
        <v>F295</v>
      </c>
      <c r="J35" s="81">
        <v>25</v>
      </c>
      <c r="K35" s="381" t="str">
        <f t="shared" si="3"/>
        <v>F44</v>
      </c>
      <c r="L35" s="382"/>
      <c r="M35" s="382"/>
      <c r="N35" s="383"/>
      <c r="O35" s="86" t="str">
        <f t="shared" si="4"/>
        <v>F177</v>
      </c>
      <c r="P35" s="381" t="str">
        <f t="shared" si="5"/>
        <v>F310</v>
      </c>
      <c r="Q35" s="383" t="str">
        <f t="shared" si="6"/>
        <v>F177</v>
      </c>
      <c r="S35" s="85">
        <v>10</v>
      </c>
      <c r="T35" s="379" t="s">
        <v>1971</v>
      </c>
      <c r="U35" s="402"/>
      <c r="V35" s="402"/>
      <c r="W35" s="380"/>
      <c r="X35" s="80" t="s">
        <v>2282</v>
      </c>
      <c r="Y35" s="80" t="s">
        <v>2283</v>
      </c>
    </row>
    <row r="36" spans="2:25" ht="22.5" customHeight="1">
      <c r="B36" s="81">
        <v>11</v>
      </c>
      <c r="C36" s="381" t="str">
        <f t="shared" si="0"/>
        <v>F30</v>
      </c>
      <c r="D36" s="382"/>
      <c r="E36" s="382"/>
      <c r="F36" s="383"/>
      <c r="G36" s="86" t="str">
        <f t="shared" si="1"/>
        <v>F163</v>
      </c>
      <c r="H36" s="86" t="str">
        <f t="shared" si="2"/>
        <v>F296</v>
      </c>
      <c r="J36" s="81">
        <v>26</v>
      </c>
      <c r="K36" s="381" t="str">
        <f t="shared" si="3"/>
        <v>F45</v>
      </c>
      <c r="L36" s="382"/>
      <c r="M36" s="382"/>
      <c r="N36" s="383"/>
      <c r="O36" s="86" t="str">
        <f t="shared" si="4"/>
        <v>F178</v>
      </c>
      <c r="P36" s="381" t="str">
        <f t="shared" si="5"/>
        <v>F311</v>
      </c>
      <c r="Q36" s="383" t="str">
        <f t="shared" si="6"/>
        <v>F178</v>
      </c>
      <c r="S36" s="85">
        <v>11</v>
      </c>
      <c r="T36" s="379" t="s">
        <v>1972</v>
      </c>
      <c r="U36" s="402"/>
      <c r="V36" s="402"/>
      <c r="W36" s="380"/>
      <c r="X36" s="80" t="s">
        <v>2284</v>
      </c>
      <c r="Y36" s="80" t="s">
        <v>2285</v>
      </c>
    </row>
    <row r="37" spans="2:25" ht="22.5" customHeight="1">
      <c r="B37" s="81">
        <v>12</v>
      </c>
      <c r="C37" s="381" t="str">
        <f t="shared" si="0"/>
        <v>F31</v>
      </c>
      <c r="D37" s="382"/>
      <c r="E37" s="382"/>
      <c r="F37" s="383"/>
      <c r="G37" s="86" t="str">
        <f t="shared" si="1"/>
        <v>F164</v>
      </c>
      <c r="H37" s="86" t="str">
        <f t="shared" si="2"/>
        <v>F297</v>
      </c>
      <c r="J37" s="81">
        <v>27</v>
      </c>
      <c r="K37" s="381" t="str">
        <f t="shared" si="3"/>
        <v>F46</v>
      </c>
      <c r="L37" s="382"/>
      <c r="M37" s="382"/>
      <c r="N37" s="383"/>
      <c r="O37" s="86" t="str">
        <f t="shared" si="4"/>
        <v>F179</v>
      </c>
      <c r="P37" s="381" t="str">
        <f t="shared" si="5"/>
        <v>F312</v>
      </c>
      <c r="Q37" s="383" t="str">
        <f t="shared" si="6"/>
        <v>F179</v>
      </c>
      <c r="S37" s="85">
        <v>12</v>
      </c>
      <c r="T37" s="379" t="s">
        <v>1973</v>
      </c>
      <c r="U37" s="402"/>
      <c r="V37" s="402"/>
      <c r="W37" s="380"/>
      <c r="X37" s="80" t="s">
        <v>2286</v>
      </c>
      <c r="Y37" s="80" t="s">
        <v>2287</v>
      </c>
    </row>
    <row r="38" spans="2:25" ht="22.5" customHeight="1">
      <c r="B38" s="81">
        <v>13</v>
      </c>
      <c r="C38" s="381" t="str">
        <f t="shared" si="0"/>
        <v>F32</v>
      </c>
      <c r="D38" s="382"/>
      <c r="E38" s="382"/>
      <c r="F38" s="383"/>
      <c r="G38" s="86" t="str">
        <f t="shared" si="1"/>
        <v>F165</v>
      </c>
      <c r="H38" s="86" t="str">
        <f t="shared" si="2"/>
        <v>F298</v>
      </c>
      <c r="J38" s="81">
        <v>28</v>
      </c>
      <c r="K38" s="381" t="str">
        <f t="shared" si="3"/>
        <v>F47</v>
      </c>
      <c r="L38" s="382"/>
      <c r="M38" s="382"/>
      <c r="N38" s="383"/>
      <c r="O38" s="86" t="str">
        <f t="shared" si="4"/>
        <v>F180</v>
      </c>
      <c r="P38" s="381" t="str">
        <f t="shared" si="5"/>
        <v>F313</v>
      </c>
      <c r="Q38" s="383" t="str">
        <f t="shared" si="6"/>
        <v>F180</v>
      </c>
      <c r="S38" s="85">
        <v>13</v>
      </c>
      <c r="T38" s="379" t="s">
        <v>1974</v>
      </c>
      <c r="U38" s="402"/>
      <c r="V38" s="402"/>
      <c r="W38" s="380"/>
      <c r="X38" s="80" t="s">
        <v>2288</v>
      </c>
      <c r="Y38" s="80" t="s">
        <v>2289</v>
      </c>
    </row>
    <row r="39" spans="2:25" ht="22.5" customHeight="1">
      <c r="B39" s="81">
        <v>14</v>
      </c>
      <c r="C39" s="381" t="str">
        <f t="shared" si="0"/>
        <v>F33</v>
      </c>
      <c r="D39" s="382"/>
      <c r="E39" s="382"/>
      <c r="F39" s="383"/>
      <c r="G39" s="86" t="str">
        <f t="shared" si="1"/>
        <v>F166</v>
      </c>
      <c r="H39" s="86" t="str">
        <f t="shared" si="2"/>
        <v>F299</v>
      </c>
      <c r="J39" s="81">
        <v>29</v>
      </c>
      <c r="K39" s="381" t="str">
        <f t="shared" si="3"/>
        <v>F48</v>
      </c>
      <c r="L39" s="382"/>
      <c r="M39" s="382"/>
      <c r="N39" s="383"/>
      <c r="O39" s="86" t="str">
        <f t="shared" si="4"/>
        <v>F181</v>
      </c>
      <c r="P39" s="381" t="str">
        <f t="shared" si="5"/>
        <v>F314</v>
      </c>
      <c r="Q39" s="383" t="str">
        <f t="shared" si="6"/>
        <v>F181</v>
      </c>
      <c r="S39" s="85">
        <v>14</v>
      </c>
      <c r="T39" s="379" t="s">
        <v>1975</v>
      </c>
      <c r="U39" s="402"/>
      <c r="V39" s="402"/>
      <c r="W39" s="380"/>
      <c r="X39" s="80" t="s">
        <v>2290</v>
      </c>
      <c r="Y39" s="80" t="s">
        <v>2291</v>
      </c>
    </row>
    <row r="40" spans="2:25" ht="22.5" customHeight="1">
      <c r="B40" s="81">
        <v>15</v>
      </c>
      <c r="C40" s="381" t="str">
        <f t="shared" si="0"/>
        <v>F34</v>
      </c>
      <c r="D40" s="382"/>
      <c r="E40" s="382"/>
      <c r="F40" s="383"/>
      <c r="G40" s="86" t="str">
        <f t="shared" si="1"/>
        <v>F167</v>
      </c>
      <c r="H40" s="86" t="str">
        <f t="shared" si="2"/>
        <v>F300</v>
      </c>
      <c r="J40" s="81">
        <v>30</v>
      </c>
      <c r="K40" s="381" t="str">
        <f t="shared" si="3"/>
        <v>F49</v>
      </c>
      <c r="L40" s="382"/>
      <c r="M40" s="382"/>
      <c r="N40" s="383"/>
      <c r="O40" s="86" t="str">
        <f t="shared" si="4"/>
        <v>F182</v>
      </c>
      <c r="P40" s="381" t="str">
        <f t="shared" si="5"/>
        <v>F315</v>
      </c>
      <c r="Q40" s="383" t="str">
        <f t="shared" si="6"/>
        <v>F182</v>
      </c>
      <c r="S40" s="85">
        <v>15</v>
      </c>
      <c r="T40" s="379" t="s">
        <v>1976</v>
      </c>
      <c r="U40" s="402"/>
      <c r="V40" s="402"/>
      <c r="W40" s="380"/>
      <c r="X40" s="80" t="s">
        <v>2292</v>
      </c>
      <c r="Y40" s="80" t="s">
        <v>2293</v>
      </c>
    </row>
    <row r="41" spans="19:25" ht="22.5" customHeight="1">
      <c r="S41" s="85">
        <v>16</v>
      </c>
      <c r="T41" s="379" t="s">
        <v>1977</v>
      </c>
      <c r="U41" s="402"/>
      <c r="V41" s="402"/>
      <c r="W41" s="380"/>
      <c r="X41" s="80" t="s">
        <v>2294</v>
      </c>
      <c r="Y41" s="80" t="s">
        <v>2295</v>
      </c>
    </row>
    <row r="42" spans="2:25" ht="22.5" customHeight="1">
      <c r="B42" s="11"/>
      <c r="D42" s="11"/>
      <c r="E42" s="11"/>
      <c r="F42" s="11"/>
      <c r="S42" s="85">
        <v>17</v>
      </c>
      <c r="T42" s="379" t="s">
        <v>1978</v>
      </c>
      <c r="U42" s="402"/>
      <c r="V42" s="402"/>
      <c r="W42" s="380"/>
      <c r="X42" s="80" t="s">
        <v>2296</v>
      </c>
      <c r="Y42" s="80" t="s">
        <v>2297</v>
      </c>
    </row>
    <row r="43" spans="2:25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S43" s="85">
        <v>18</v>
      </c>
      <c r="T43" s="379" t="s">
        <v>1979</v>
      </c>
      <c r="U43" s="402"/>
      <c r="V43" s="402"/>
      <c r="W43" s="380"/>
      <c r="X43" s="80" t="s">
        <v>2298</v>
      </c>
      <c r="Y43" s="80" t="s">
        <v>2299</v>
      </c>
    </row>
    <row r="44" spans="2:25" ht="22.5" customHeight="1">
      <c r="B44" s="20"/>
      <c r="C44" s="20"/>
      <c r="D44" s="20"/>
      <c r="E44" s="20"/>
      <c r="F44" s="20"/>
      <c r="S44" s="85">
        <v>19</v>
      </c>
      <c r="T44" s="379" t="s">
        <v>1980</v>
      </c>
      <c r="U44" s="402"/>
      <c r="V44" s="402"/>
      <c r="W44" s="380"/>
      <c r="X44" s="80" t="s">
        <v>2300</v>
      </c>
      <c r="Y44" s="80" t="s">
        <v>2301</v>
      </c>
    </row>
    <row r="45" spans="2:25" ht="22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S45" s="85">
        <v>20</v>
      </c>
      <c r="T45" s="379" t="s">
        <v>1981</v>
      </c>
      <c r="U45" s="402"/>
      <c r="V45" s="402"/>
      <c r="W45" s="380"/>
      <c r="X45" s="80" t="s">
        <v>2302</v>
      </c>
      <c r="Y45" s="80" t="s">
        <v>2303</v>
      </c>
    </row>
    <row r="46" spans="2:25" ht="22.5" customHeight="1">
      <c r="B46" s="20"/>
      <c r="C46" s="20"/>
      <c r="D46" s="20"/>
      <c r="E46" s="20"/>
      <c r="F46" s="20"/>
      <c r="S46" s="85">
        <v>21</v>
      </c>
      <c r="T46" s="379" t="s">
        <v>1982</v>
      </c>
      <c r="U46" s="402"/>
      <c r="V46" s="402"/>
      <c r="W46" s="380"/>
      <c r="X46" s="80" t="s">
        <v>2304</v>
      </c>
      <c r="Y46" s="80" t="s">
        <v>2305</v>
      </c>
    </row>
    <row r="47" spans="2:25" ht="22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85">
        <v>22</v>
      </c>
      <c r="T47" s="379" t="s">
        <v>1983</v>
      </c>
      <c r="U47" s="402"/>
      <c r="V47" s="402"/>
      <c r="W47" s="380"/>
      <c r="X47" s="80" t="s">
        <v>2306</v>
      </c>
      <c r="Y47" s="80" t="s">
        <v>2307</v>
      </c>
    </row>
    <row r="48" spans="2:25" ht="22.5" customHeight="1">
      <c r="B48" s="20"/>
      <c r="C48" s="20"/>
      <c r="D48" s="20"/>
      <c r="E48" s="20"/>
      <c r="F48" s="20"/>
      <c r="G48" s="20"/>
      <c r="H48" s="20"/>
      <c r="I48" s="20"/>
      <c r="S48" s="85">
        <v>23</v>
      </c>
      <c r="T48" s="379" t="s">
        <v>1984</v>
      </c>
      <c r="U48" s="402"/>
      <c r="V48" s="402"/>
      <c r="W48" s="380"/>
      <c r="X48" s="80" t="s">
        <v>2308</v>
      </c>
      <c r="Y48" s="80" t="s">
        <v>2309</v>
      </c>
    </row>
    <row r="49" spans="2:25" ht="22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85">
        <v>24</v>
      </c>
      <c r="T49" s="379" t="s">
        <v>1985</v>
      </c>
      <c r="U49" s="402"/>
      <c r="V49" s="402"/>
      <c r="W49" s="380"/>
      <c r="X49" s="80" t="s">
        <v>2310</v>
      </c>
      <c r="Y49" s="80" t="s">
        <v>2311</v>
      </c>
    </row>
    <row r="50" spans="2:25" ht="22.5" customHeight="1">
      <c r="B50" s="20"/>
      <c r="C50" s="20"/>
      <c r="D50" s="20"/>
      <c r="E50" s="20"/>
      <c r="F50" s="20"/>
      <c r="S50" s="85">
        <v>25</v>
      </c>
      <c r="T50" s="379" t="s">
        <v>1986</v>
      </c>
      <c r="U50" s="402"/>
      <c r="V50" s="402"/>
      <c r="W50" s="380"/>
      <c r="X50" s="80" t="s">
        <v>2312</v>
      </c>
      <c r="Y50" s="80" t="s">
        <v>2313</v>
      </c>
    </row>
    <row r="51" spans="2:25" ht="22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85">
        <v>26</v>
      </c>
      <c r="T51" s="379" t="s">
        <v>1987</v>
      </c>
      <c r="U51" s="402"/>
      <c r="V51" s="402"/>
      <c r="W51" s="380"/>
      <c r="X51" s="80" t="s">
        <v>2314</v>
      </c>
      <c r="Y51" s="80" t="s">
        <v>2315</v>
      </c>
    </row>
    <row r="52" spans="19:25" ht="22.5" customHeight="1">
      <c r="S52" s="85">
        <v>27</v>
      </c>
      <c r="T52" s="379" t="s">
        <v>1988</v>
      </c>
      <c r="U52" s="402"/>
      <c r="V52" s="402"/>
      <c r="W52" s="380"/>
      <c r="X52" s="80" t="s">
        <v>2316</v>
      </c>
      <c r="Y52" s="80" t="s">
        <v>2317</v>
      </c>
    </row>
    <row r="53" spans="19:25" ht="22.5" customHeight="1">
      <c r="S53" s="85">
        <v>28</v>
      </c>
      <c r="T53" s="379" t="s">
        <v>1989</v>
      </c>
      <c r="U53" s="402"/>
      <c r="V53" s="402"/>
      <c r="W53" s="380"/>
      <c r="X53" s="80" t="s">
        <v>2318</v>
      </c>
      <c r="Y53" s="80" t="s">
        <v>2319</v>
      </c>
    </row>
    <row r="54" spans="19:25" ht="22.5" customHeight="1">
      <c r="S54" s="85">
        <v>29</v>
      </c>
      <c r="T54" s="379" t="s">
        <v>1990</v>
      </c>
      <c r="U54" s="402"/>
      <c r="V54" s="402"/>
      <c r="W54" s="380"/>
      <c r="X54" s="80" t="s">
        <v>2320</v>
      </c>
      <c r="Y54" s="80" t="s">
        <v>2321</v>
      </c>
    </row>
    <row r="55" spans="19:25" ht="22.5" customHeight="1">
      <c r="S55" s="85">
        <v>30</v>
      </c>
      <c r="T55" s="379" t="s">
        <v>1991</v>
      </c>
      <c r="U55" s="402"/>
      <c r="V55" s="402"/>
      <c r="W55" s="380"/>
      <c r="X55" s="80" t="s">
        <v>2322</v>
      </c>
      <c r="Y55" s="80" t="s">
        <v>2323</v>
      </c>
    </row>
    <row r="56" spans="4:25" ht="22.5" customHeight="1">
      <c r="D56" s="11"/>
      <c r="E56" s="11"/>
      <c r="F56" s="11"/>
      <c r="S56" s="85">
        <v>31</v>
      </c>
      <c r="T56" s="379" t="s">
        <v>1992</v>
      </c>
      <c r="U56" s="402"/>
      <c r="V56" s="402"/>
      <c r="W56" s="380"/>
      <c r="X56" s="80" t="s">
        <v>2324</v>
      </c>
      <c r="Y56" s="80" t="s">
        <v>2325</v>
      </c>
    </row>
    <row r="57" spans="4:25" ht="22.5" customHeight="1">
      <c r="D57" s="11"/>
      <c r="E57" s="11"/>
      <c r="F57" s="11"/>
      <c r="S57" s="85">
        <v>32</v>
      </c>
      <c r="T57" s="379" t="s">
        <v>1993</v>
      </c>
      <c r="U57" s="402"/>
      <c r="V57" s="402"/>
      <c r="W57" s="380"/>
      <c r="X57" s="80" t="s">
        <v>2326</v>
      </c>
      <c r="Y57" s="80" t="s">
        <v>2327</v>
      </c>
    </row>
    <row r="58" spans="19:25" ht="22.5" customHeight="1">
      <c r="S58" s="85">
        <v>33</v>
      </c>
      <c r="T58" s="379" t="s">
        <v>1994</v>
      </c>
      <c r="U58" s="402"/>
      <c r="V58" s="402"/>
      <c r="W58" s="380"/>
      <c r="X58" s="80" t="s">
        <v>2328</v>
      </c>
      <c r="Y58" s="80" t="s">
        <v>2329</v>
      </c>
    </row>
    <row r="59" spans="19:25" ht="22.5" customHeight="1">
      <c r="S59" s="85">
        <v>34</v>
      </c>
      <c r="T59" s="379" t="s">
        <v>1995</v>
      </c>
      <c r="U59" s="402"/>
      <c r="V59" s="402"/>
      <c r="W59" s="380"/>
      <c r="X59" s="80" t="s">
        <v>2330</v>
      </c>
      <c r="Y59" s="80" t="s">
        <v>2331</v>
      </c>
    </row>
    <row r="60" spans="19:25" ht="22.5" customHeight="1">
      <c r="S60" s="85">
        <v>35</v>
      </c>
      <c r="T60" s="379" t="s">
        <v>1996</v>
      </c>
      <c r="U60" s="402"/>
      <c r="V60" s="402"/>
      <c r="W60" s="380"/>
      <c r="X60" s="80" t="s">
        <v>2332</v>
      </c>
      <c r="Y60" s="80" t="s">
        <v>2333</v>
      </c>
    </row>
    <row r="61" spans="19:25" ht="22.5" customHeight="1">
      <c r="S61" s="85">
        <v>36</v>
      </c>
      <c r="T61" s="379" t="s">
        <v>1997</v>
      </c>
      <c r="U61" s="402"/>
      <c r="V61" s="402"/>
      <c r="W61" s="380"/>
      <c r="X61" s="80" t="s">
        <v>2334</v>
      </c>
      <c r="Y61" s="80" t="s">
        <v>2335</v>
      </c>
    </row>
    <row r="62" spans="19:25" ht="22.5" customHeight="1">
      <c r="S62" s="85">
        <v>37</v>
      </c>
      <c r="T62" s="379" t="s">
        <v>1998</v>
      </c>
      <c r="U62" s="402"/>
      <c r="V62" s="402"/>
      <c r="W62" s="380"/>
      <c r="X62" s="80" t="s">
        <v>2336</v>
      </c>
      <c r="Y62" s="80" t="s">
        <v>2337</v>
      </c>
    </row>
    <row r="63" spans="19:25" ht="22.5" customHeight="1">
      <c r="S63" s="85">
        <v>38</v>
      </c>
      <c r="T63" s="379" t="s">
        <v>1999</v>
      </c>
      <c r="U63" s="402"/>
      <c r="V63" s="402"/>
      <c r="W63" s="380"/>
      <c r="X63" s="80" t="s">
        <v>2338</v>
      </c>
      <c r="Y63" s="80" t="s">
        <v>2339</v>
      </c>
    </row>
    <row r="64" spans="19:25" ht="22.5" customHeight="1">
      <c r="S64" s="85">
        <v>39</v>
      </c>
      <c r="T64" s="379" t="s">
        <v>2000</v>
      </c>
      <c r="U64" s="402"/>
      <c r="V64" s="402"/>
      <c r="W64" s="380"/>
      <c r="X64" s="80" t="s">
        <v>2340</v>
      </c>
      <c r="Y64" s="80" t="s">
        <v>2341</v>
      </c>
    </row>
    <row r="65" spans="19:25" ht="22.5" customHeight="1">
      <c r="S65" s="85">
        <v>40</v>
      </c>
      <c r="T65" s="379" t="s">
        <v>2001</v>
      </c>
      <c r="U65" s="402"/>
      <c r="V65" s="402"/>
      <c r="W65" s="380"/>
      <c r="X65" s="80" t="s">
        <v>2342</v>
      </c>
      <c r="Y65" s="80" t="s">
        <v>2343</v>
      </c>
    </row>
    <row r="66" spans="19:25" ht="22.5" customHeight="1">
      <c r="S66" s="85">
        <v>41</v>
      </c>
      <c r="T66" s="379" t="s">
        <v>2002</v>
      </c>
      <c r="U66" s="402"/>
      <c r="V66" s="402"/>
      <c r="W66" s="380"/>
      <c r="X66" s="80" t="s">
        <v>2344</v>
      </c>
      <c r="Y66" s="80" t="s">
        <v>2345</v>
      </c>
    </row>
    <row r="67" spans="19:25" ht="22.5" customHeight="1">
      <c r="S67" s="85">
        <v>42</v>
      </c>
      <c r="T67" s="379" t="s">
        <v>2003</v>
      </c>
      <c r="U67" s="402"/>
      <c r="V67" s="402"/>
      <c r="W67" s="380"/>
      <c r="X67" s="80" t="s">
        <v>2346</v>
      </c>
      <c r="Y67" s="80" t="s">
        <v>2347</v>
      </c>
    </row>
    <row r="68" spans="19:25" ht="22.5" customHeight="1">
      <c r="S68" s="85">
        <v>43</v>
      </c>
      <c r="T68" s="379" t="s">
        <v>2004</v>
      </c>
      <c r="U68" s="402"/>
      <c r="V68" s="402"/>
      <c r="W68" s="380"/>
      <c r="X68" s="80" t="s">
        <v>2348</v>
      </c>
      <c r="Y68" s="80" t="s">
        <v>2349</v>
      </c>
    </row>
    <row r="69" spans="19:25" ht="22.5" customHeight="1">
      <c r="S69" s="85">
        <v>44</v>
      </c>
      <c r="T69" s="379" t="s">
        <v>2005</v>
      </c>
      <c r="U69" s="402"/>
      <c r="V69" s="402"/>
      <c r="W69" s="380"/>
      <c r="X69" s="80" t="s">
        <v>2350</v>
      </c>
      <c r="Y69" s="80" t="s">
        <v>2351</v>
      </c>
    </row>
    <row r="70" spans="19:25" ht="22.5" customHeight="1">
      <c r="S70" s="85">
        <v>45</v>
      </c>
      <c r="T70" s="379" t="s">
        <v>2006</v>
      </c>
      <c r="U70" s="402"/>
      <c r="V70" s="402"/>
      <c r="W70" s="380"/>
      <c r="X70" s="80" t="s">
        <v>2352</v>
      </c>
      <c r="Y70" s="80" t="s">
        <v>2353</v>
      </c>
    </row>
    <row r="71" spans="19:25" ht="22.5" customHeight="1">
      <c r="S71" s="85">
        <v>46</v>
      </c>
      <c r="T71" s="379" t="s">
        <v>2007</v>
      </c>
      <c r="U71" s="402"/>
      <c r="V71" s="402"/>
      <c r="W71" s="380"/>
      <c r="X71" s="80" t="s">
        <v>2354</v>
      </c>
      <c r="Y71" s="80" t="s">
        <v>2355</v>
      </c>
    </row>
    <row r="72" spans="19:25" ht="22.5" customHeight="1">
      <c r="S72" s="85">
        <v>47</v>
      </c>
      <c r="T72" s="379" t="s">
        <v>2008</v>
      </c>
      <c r="U72" s="402"/>
      <c r="V72" s="402"/>
      <c r="W72" s="380"/>
      <c r="X72" s="80" t="s">
        <v>2356</v>
      </c>
      <c r="Y72" s="80" t="s">
        <v>2357</v>
      </c>
    </row>
    <row r="73" spans="19:25" ht="22.5" customHeight="1">
      <c r="S73" s="85">
        <v>48</v>
      </c>
      <c r="T73" s="379" t="s">
        <v>2009</v>
      </c>
      <c r="U73" s="402"/>
      <c r="V73" s="402"/>
      <c r="W73" s="380"/>
      <c r="X73" s="80" t="s">
        <v>2358</v>
      </c>
      <c r="Y73" s="80" t="s">
        <v>2359</v>
      </c>
    </row>
    <row r="74" spans="19:25" ht="22.5" customHeight="1">
      <c r="S74" s="85">
        <v>49</v>
      </c>
      <c r="T74" s="379" t="s">
        <v>2010</v>
      </c>
      <c r="U74" s="402"/>
      <c r="V74" s="402"/>
      <c r="W74" s="380"/>
      <c r="X74" s="80" t="s">
        <v>2360</v>
      </c>
      <c r="Y74" s="80" t="s">
        <v>2361</v>
      </c>
    </row>
    <row r="75" spans="19:25" ht="22.5" customHeight="1">
      <c r="S75" s="85">
        <v>50</v>
      </c>
      <c r="T75" s="379" t="s">
        <v>2011</v>
      </c>
      <c r="U75" s="402"/>
      <c r="V75" s="402"/>
      <c r="W75" s="380"/>
      <c r="X75" s="80" t="s">
        <v>2362</v>
      </c>
      <c r="Y75" s="80" t="s">
        <v>2363</v>
      </c>
    </row>
    <row r="76" spans="19:25" ht="22.5" customHeight="1">
      <c r="S76" s="85">
        <v>51</v>
      </c>
      <c r="T76" s="379" t="s">
        <v>2012</v>
      </c>
      <c r="U76" s="402"/>
      <c r="V76" s="402"/>
      <c r="W76" s="380"/>
      <c r="X76" s="80" t="s">
        <v>2364</v>
      </c>
      <c r="Y76" s="80" t="s">
        <v>2365</v>
      </c>
    </row>
    <row r="77" spans="19:25" ht="22.5" customHeight="1">
      <c r="S77" s="85">
        <v>52</v>
      </c>
      <c r="T77" s="379" t="s">
        <v>2013</v>
      </c>
      <c r="U77" s="402"/>
      <c r="V77" s="402"/>
      <c r="W77" s="380"/>
      <c r="X77" s="80" t="s">
        <v>2366</v>
      </c>
      <c r="Y77" s="80" t="s">
        <v>2367</v>
      </c>
    </row>
    <row r="78" spans="19:25" ht="22.5" customHeight="1">
      <c r="S78" s="85">
        <v>53</v>
      </c>
      <c r="T78" s="379" t="s">
        <v>2014</v>
      </c>
      <c r="U78" s="402"/>
      <c r="V78" s="402"/>
      <c r="W78" s="380"/>
      <c r="X78" s="80" t="s">
        <v>2368</v>
      </c>
      <c r="Y78" s="80" t="s">
        <v>2369</v>
      </c>
    </row>
    <row r="79" spans="19:25" ht="22.5" customHeight="1">
      <c r="S79" s="85">
        <v>54</v>
      </c>
      <c r="T79" s="379" t="s">
        <v>2015</v>
      </c>
      <c r="U79" s="402"/>
      <c r="V79" s="402"/>
      <c r="W79" s="380"/>
      <c r="X79" s="80" t="s">
        <v>2370</v>
      </c>
      <c r="Y79" s="80" t="s">
        <v>2371</v>
      </c>
    </row>
    <row r="80" spans="19:25" ht="22.5" customHeight="1">
      <c r="S80" s="85">
        <v>55</v>
      </c>
      <c r="T80" s="379" t="s">
        <v>2016</v>
      </c>
      <c r="U80" s="402"/>
      <c r="V80" s="402"/>
      <c r="W80" s="380"/>
      <c r="X80" s="80" t="s">
        <v>2372</v>
      </c>
      <c r="Y80" s="80" t="s">
        <v>2373</v>
      </c>
    </row>
    <row r="81" spans="19:25" ht="22.5" customHeight="1">
      <c r="S81" s="85">
        <v>56</v>
      </c>
      <c r="T81" s="379" t="s">
        <v>2017</v>
      </c>
      <c r="U81" s="402"/>
      <c r="V81" s="402"/>
      <c r="W81" s="380"/>
      <c r="X81" s="80" t="s">
        <v>2374</v>
      </c>
      <c r="Y81" s="80" t="s">
        <v>2375</v>
      </c>
    </row>
    <row r="82" spans="19:25" ht="22.5" customHeight="1">
      <c r="S82" s="85">
        <v>57</v>
      </c>
      <c r="T82" s="379" t="s">
        <v>2018</v>
      </c>
      <c r="U82" s="402"/>
      <c r="V82" s="402"/>
      <c r="W82" s="380"/>
      <c r="X82" s="80" t="s">
        <v>2376</v>
      </c>
      <c r="Y82" s="80" t="s">
        <v>2377</v>
      </c>
    </row>
    <row r="83" spans="19:25" ht="22.5" customHeight="1">
      <c r="S83" s="85">
        <v>58</v>
      </c>
      <c r="T83" s="379" t="s">
        <v>2019</v>
      </c>
      <c r="U83" s="402"/>
      <c r="V83" s="402"/>
      <c r="W83" s="380"/>
      <c r="X83" s="80" t="s">
        <v>2378</v>
      </c>
      <c r="Y83" s="80" t="s">
        <v>2379</v>
      </c>
    </row>
    <row r="84" spans="19:25" ht="22.5" customHeight="1">
      <c r="S84" s="85">
        <v>59</v>
      </c>
      <c r="T84" s="379" t="s">
        <v>2020</v>
      </c>
      <c r="U84" s="402"/>
      <c r="V84" s="402"/>
      <c r="W84" s="380"/>
      <c r="X84" s="80" t="s">
        <v>2380</v>
      </c>
      <c r="Y84" s="80" t="s">
        <v>2381</v>
      </c>
    </row>
    <row r="85" spans="19:25" ht="22.5" customHeight="1">
      <c r="S85" s="85">
        <v>60</v>
      </c>
      <c r="T85" s="379" t="s">
        <v>2021</v>
      </c>
      <c r="U85" s="402"/>
      <c r="V85" s="402"/>
      <c r="W85" s="380"/>
      <c r="X85" s="80" t="s">
        <v>2382</v>
      </c>
      <c r="Y85" s="80" t="s">
        <v>2383</v>
      </c>
    </row>
    <row r="86" spans="19:25" ht="22.5" customHeight="1">
      <c r="S86" s="85">
        <v>61</v>
      </c>
      <c r="T86" s="379" t="s">
        <v>2022</v>
      </c>
      <c r="U86" s="402"/>
      <c r="V86" s="402"/>
      <c r="W86" s="380"/>
      <c r="X86" s="80" t="s">
        <v>2384</v>
      </c>
      <c r="Y86" s="80" t="s">
        <v>2385</v>
      </c>
    </row>
    <row r="87" spans="19:25" ht="22.5" customHeight="1">
      <c r="S87" s="85">
        <v>62</v>
      </c>
      <c r="T87" s="379" t="s">
        <v>2023</v>
      </c>
      <c r="U87" s="402"/>
      <c r="V87" s="402"/>
      <c r="W87" s="380"/>
      <c r="X87" s="80" t="s">
        <v>2386</v>
      </c>
      <c r="Y87" s="80" t="s">
        <v>2387</v>
      </c>
    </row>
    <row r="88" spans="19:25" ht="22.5" customHeight="1">
      <c r="S88" s="85">
        <v>63</v>
      </c>
      <c r="T88" s="379" t="s">
        <v>2024</v>
      </c>
      <c r="U88" s="402"/>
      <c r="V88" s="402"/>
      <c r="W88" s="380"/>
      <c r="X88" s="80" t="s">
        <v>2388</v>
      </c>
      <c r="Y88" s="80" t="s">
        <v>2389</v>
      </c>
    </row>
    <row r="89" spans="19:25" ht="22.5" customHeight="1">
      <c r="S89" s="85">
        <v>64</v>
      </c>
      <c r="T89" s="379" t="s">
        <v>2025</v>
      </c>
      <c r="U89" s="402"/>
      <c r="V89" s="402"/>
      <c r="W89" s="380"/>
      <c r="X89" s="80" t="s">
        <v>2390</v>
      </c>
      <c r="Y89" s="80" t="s">
        <v>2391</v>
      </c>
    </row>
    <row r="90" spans="19:25" ht="22.5" customHeight="1">
      <c r="S90" s="85">
        <v>65</v>
      </c>
      <c r="T90" s="379" t="s">
        <v>2026</v>
      </c>
      <c r="U90" s="402"/>
      <c r="V90" s="402"/>
      <c r="W90" s="380"/>
      <c r="X90" s="80" t="s">
        <v>2392</v>
      </c>
      <c r="Y90" s="80" t="s">
        <v>2393</v>
      </c>
    </row>
    <row r="91" spans="19:25" ht="22.5" customHeight="1">
      <c r="S91" s="85">
        <v>66</v>
      </c>
      <c r="T91" s="379" t="s">
        <v>2027</v>
      </c>
      <c r="U91" s="402"/>
      <c r="V91" s="402"/>
      <c r="W91" s="380"/>
      <c r="X91" s="80" t="s">
        <v>2394</v>
      </c>
      <c r="Y91" s="80" t="s">
        <v>2395</v>
      </c>
    </row>
    <row r="92" spans="19:25" ht="22.5" customHeight="1">
      <c r="S92" s="85">
        <v>67</v>
      </c>
      <c r="T92" s="379" t="s">
        <v>2028</v>
      </c>
      <c r="U92" s="402"/>
      <c r="V92" s="402"/>
      <c r="W92" s="380"/>
      <c r="X92" s="80" t="s">
        <v>2396</v>
      </c>
      <c r="Y92" s="80" t="s">
        <v>2397</v>
      </c>
    </row>
    <row r="93" spans="19:25" ht="22.5" customHeight="1">
      <c r="S93" s="85">
        <v>68</v>
      </c>
      <c r="T93" s="379" t="s">
        <v>2029</v>
      </c>
      <c r="U93" s="402"/>
      <c r="V93" s="402"/>
      <c r="W93" s="380"/>
      <c r="X93" s="80" t="s">
        <v>2398</v>
      </c>
      <c r="Y93" s="80" t="s">
        <v>2399</v>
      </c>
    </row>
    <row r="94" spans="19:25" ht="22.5" customHeight="1">
      <c r="S94" s="85">
        <v>69</v>
      </c>
      <c r="T94" s="379" t="s">
        <v>2030</v>
      </c>
      <c r="U94" s="402"/>
      <c r="V94" s="402"/>
      <c r="W94" s="380"/>
      <c r="X94" s="80" t="s">
        <v>2400</v>
      </c>
      <c r="Y94" s="80" t="s">
        <v>2401</v>
      </c>
    </row>
    <row r="95" spans="19:25" ht="22.5" customHeight="1">
      <c r="S95" s="85">
        <v>70</v>
      </c>
      <c r="T95" s="379" t="s">
        <v>2031</v>
      </c>
      <c r="U95" s="402"/>
      <c r="V95" s="402"/>
      <c r="W95" s="380"/>
      <c r="X95" s="80" t="s">
        <v>2402</v>
      </c>
      <c r="Y95" s="80" t="s">
        <v>2403</v>
      </c>
    </row>
    <row r="96" spans="19:25" ht="22.5" customHeight="1">
      <c r="S96" s="85">
        <v>71</v>
      </c>
      <c r="T96" s="379" t="s">
        <v>2032</v>
      </c>
      <c r="U96" s="402"/>
      <c r="V96" s="402"/>
      <c r="W96" s="380"/>
      <c r="X96" s="80" t="s">
        <v>2404</v>
      </c>
      <c r="Y96" s="80" t="s">
        <v>2405</v>
      </c>
    </row>
    <row r="97" spans="19:25" ht="22.5" customHeight="1">
      <c r="S97" s="85">
        <v>72</v>
      </c>
      <c r="T97" s="379" t="s">
        <v>2033</v>
      </c>
      <c r="U97" s="402"/>
      <c r="V97" s="402"/>
      <c r="W97" s="380"/>
      <c r="X97" s="80" t="s">
        <v>2406</v>
      </c>
      <c r="Y97" s="80" t="s">
        <v>2407</v>
      </c>
    </row>
    <row r="98" spans="19:25" ht="22.5" customHeight="1">
      <c r="S98" s="85">
        <v>73</v>
      </c>
      <c r="T98" s="379" t="s">
        <v>2034</v>
      </c>
      <c r="U98" s="402"/>
      <c r="V98" s="402"/>
      <c r="W98" s="380"/>
      <c r="X98" s="80" t="s">
        <v>2408</v>
      </c>
      <c r="Y98" s="80" t="s">
        <v>2409</v>
      </c>
    </row>
    <row r="99" spans="19:25" ht="22.5" customHeight="1">
      <c r="S99" s="85">
        <v>74</v>
      </c>
      <c r="T99" s="379" t="s">
        <v>2035</v>
      </c>
      <c r="U99" s="402"/>
      <c r="V99" s="402"/>
      <c r="W99" s="380"/>
      <c r="X99" s="80" t="s">
        <v>2410</v>
      </c>
      <c r="Y99" s="80" t="s">
        <v>2411</v>
      </c>
    </row>
    <row r="100" spans="19:25" ht="22.5" customHeight="1">
      <c r="S100" s="85">
        <v>75</v>
      </c>
      <c r="T100" s="379" t="s">
        <v>2036</v>
      </c>
      <c r="U100" s="402"/>
      <c r="V100" s="402"/>
      <c r="W100" s="380"/>
      <c r="X100" s="80" t="s">
        <v>2412</v>
      </c>
      <c r="Y100" s="80" t="s">
        <v>2413</v>
      </c>
    </row>
    <row r="101" spans="19:25" ht="22.5" customHeight="1">
      <c r="S101" s="85">
        <v>76</v>
      </c>
      <c r="T101" s="379" t="s">
        <v>2037</v>
      </c>
      <c r="U101" s="402"/>
      <c r="V101" s="402"/>
      <c r="W101" s="380"/>
      <c r="X101" s="80" t="s">
        <v>2414</v>
      </c>
      <c r="Y101" s="80" t="s">
        <v>2415</v>
      </c>
    </row>
    <row r="102" spans="19:25" ht="22.5" customHeight="1">
      <c r="S102" s="85">
        <v>77</v>
      </c>
      <c r="T102" s="379" t="s">
        <v>2038</v>
      </c>
      <c r="U102" s="402"/>
      <c r="V102" s="402"/>
      <c r="W102" s="380"/>
      <c r="X102" s="80" t="s">
        <v>2416</v>
      </c>
      <c r="Y102" s="80" t="s">
        <v>2417</v>
      </c>
    </row>
    <row r="103" spans="19:25" ht="22.5" customHeight="1">
      <c r="S103" s="85">
        <v>78</v>
      </c>
      <c r="T103" s="379" t="s">
        <v>2039</v>
      </c>
      <c r="U103" s="402"/>
      <c r="V103" s="402"/>
      <c r="W103" s="380"/>
      <c r="X103" s="80" t="s">
        <v>2418</v>
      </c>
      <c r="Y103" s="80" t="s">
        <v>2419</v>
      </c>
    </row>
    <row r="104" spans="19:25" ht="22.5" customHeight="1">
      <c r="S104" s="85">
        <v>79</v>
      </c>
      <c r="T104" s="379" t="s">
        <v>2040</v>
      </c>
      <c r="U104" s="402"/>
      <c r="V104" s="402"/>
      <c r="W104" s="380"/>
      <c r="X104" s="80" t="s">
        <v>2420</v>
      </c>
      <c r="Y104" s="80" t="s">
        <v>2421</v>
      </c>
    </row>
    <row r="105" spans="19:25" ht="22.5" customHeight="1">
      <c r="S105" s="85">
        <v>80</v>
      </c>
      <c r="T105" s="379" t="s">
        <v>2041</v>
      </c>
      <c r="U105" s="402"/>
      <c r="V105" s="402"/>
      <c r="W105" s="380"/>
      <c r="X105" s="80" t="s">
        <v>2422</v>
      </c>
      <c r="Y105" s="80" t="s">
        <v>2423</v>
      </c>
    </row>
    <row r="106" spans="19:25" ht="22.5" customHeight="1">
      <c r="S106" s="85">
        <v>81</v>
      </c>
      <c r="T106" s="379" t="s">
        <v>2042</v>
      </c>
      <c r="U106" s="402"/>
      <c r="V106" s="402"/>
      <c r="W106" s="380"/>
      <c r="X106" s="80" t="s">
        <v>2424</v>
      </c>
      <c r="Y106" s="80" t="s">
        <v>2425</v>
      </c>
    </row>
    <row r="107" spans="19:25" ht="22.5" customHeight="1">
      <c r="S107" s="85">
        <v>82</v>
      </c>
      <c r="T107" s="379" t="s">
        <v>2043</v>
      </c>
      <c r="U107" s="402"/>
      <c r="V107" s="402"/>
      <c r="W107" s="380"/>
      <c r="X107" s="80" t="s">
        <v>2426</v>
      </c>
      <c r="Y107" s="80" t="s">
        <v>2427</v>
      </c>
    </row>
    <row r="108" spans="19:25" ht="22.5" customHeight="1">
      <c r="S108" s="85">
        <v>83</v>
      </c>
      <c r="T108" s="379" t="s">
        <v>2044</v>
      </c>
      <c r="U108" s="402"/>
      <c r="V108" s="402"/>
      <c r="W108" s="380"/>
      <c r="X108" s="80" t="s">
        <v>2428</v>
      </c>
      <c r="Y108" s="80" t="s">
        <v>2429</v>
      </c>
    </row>
    <row r="109" spans="19:25" ht="22.5" customHeight="1">
      <c r="S109" s="85">
        <v>84</v>
      </c>
      <c r="T109" s="379" t="s">
        <v>2045</v>
      </c>
      <c r="U109" s="402"/>
      <c r="V109" s="402"/>
      <c r="W109" s="380"/>
      <c r="X109" s="80" t="s">
        <v>2430</v>
      </c>
      <c r="Y109" s="80" t="s">
        <v>2431</v>
      </c>
    </row>
    <row r="110" spans="19:25" ht="22.5" customHeight="1">
      <c r="S110" s="85">
        <v>85</v>
      </c>
      <c r="T110" s="379" t="s">
        <v>2046</v>
      </c>
      <c r="U110" s="402"/>
      <c r="V110" s="402"/>
      <c r="W110" s="380"/>
      <c r="X110" s="80" t="s">
        <v>2432</v>
      </c>
      <c r="Y110" s="80" t="s">
        <v>2433</v>
      </c>
    </row>
    <row r="111" spans="19:25" ht="22.5" customHeight="1">
      <c r="S111" s="85">
        <v>86</v>
      </c>
      <c r="T111" s="379" t="s">
        <v>2047</v>
      </c>
      <c r="U111" s="402"/>
      <c r="V111" s="402"/>
      <c r="W111" s="380"/>
      <c r="X111" s="80" t="s">
        <v>2434</v>
      </c>
      <c r="Y111" s="80" t="s">
        <v>2435</v>
      </c>
    </row>
    <row r="112" spans="19:25" ht="22.5" customHeight="1">
      <c r="S112" s="85">
        <v>87</v>
      </c>
      <c r="T112" s="379" t="s">
        <v>2048</v>
      </c>
      <c r="U112" s="402"/>
      <c r="V112" s="402"/>
      <c r="W112" s="380"/>
      <c r="X112" s="80" t="s">
        <v>2436</v>
      </c>
      <c r="Y112" s="80" t="s">
        <v>2437</v>
      </c>
    </row>
    <row r="113" spans="19:25" ht="22.5" customHeight="1">
      <c r="S113" s="85">
        <v>88</v>
      </c>
      <c r="T113" s="379" t="s">
        <v>2049</v>
      </c>
      <c r="U113" s="402"/>
      <c r="V113" s="402"/>
      <c r="W113" s="380"/>
      <c r="X113" s="80" t="s">
        <v>2438</v>
      </c>
      <c r="Y113" s="80" t="s">
        <v>2439</v>
      </c>
    </row>
    <row r="114" spans="19:25" ht="22.5" customHeight="1">
      <c r="S114" s="85">
        <v>89</v>
      </c>
      <c r="T114" s="379" t="s">
        <v>2050</v>
      </c>
      <c r="U114" s="402"/>
      <c r="V114" s="402"/>
      <c r="W114" s="380"/>
      <c r="X114" s="80" t="s">
        <v>2440</v>
      </c>
      <c r="Y114" s="80" t="s">
        <v>2441</v>
      </c>
    </row>
    <row r="115" spans="19:25" ht="22.5" customHeight="1">
      <c r="S115" s="85">
        <v>90</v>
      </c>
      <c r="T115" s="379" t="s">
        <v>2051</v>
      </c>
      <c r="U115" s="402"/>
      <c r="V115" s="402"/>
      <c r="W115" s="380"/>
      <c r="X115" s="80" t="s">
        <v>2442</v>
      </c>
      <c r="Y115" s="80" t="s">
        <v>2443</v>
      </c>
    </row>
    <row r="116" spans="19:25" ht="22.5" customHeight="1">
      <c r="S116" s="85">
        <v>91</v>
      </c>
      <c r="T116" s="379" t="s">
        <v>2052</v>
      </c>
      <c r="U116" s="402"/>
      <c r="V116" s="402"/>
      <c r="W116" s="380"/>
      <c r="X116" s="80" t="s">
        <v>2444</v>
      </c>
      <c r="Y116" s="80" t="s">
        <v>2445</v>
      </c>
    </row>
    <row r="117" spans="19:25" ht="22.5" customHeight="1">
      <c r="S117" s="85">
        <v>92</v>
      </c>
      <c r="T117" s="379" t="s">
        <v>2053</v>
      </c>
      <c r="U117" s="402"/>
      <c r="V117" s="402"/>
      <c r="W117" s="380"/>
      <c r="X117" s="80" t="s">
        <v>2446</v>
      </c>
      <c r="Y117" s="80" t="s">
        <v>2447</v>
      </c>
    </row>
    <row r="118" spans="19:25" ht="22.5" customHeight="1">
      <c r="S118" s="85">
        <v>93</v>
      </c>
      <c r="T118" s="379" t="s">
        <v>2054</v>
      </c>
      <c r="U118" s="402"/>
      <c r="V118" s="402"/>
      <c r="W118" s="380"/>
      <c r="X118" s="80" t="s">
        <v>2448</v>
      </c>
      <c r="Y118" s="80" t="s">
        <v>2449</v>
      </c>
    </row>
    <row r="119" spans="19:25" ht="22.5" customHeight="1">
      <c r="S119" s="85">
        <v>94</v>
      </c>
      <c r="T119" s="379" t="s">
        <v>2055</v>
      </c>
      <c r="U119" s="402"/>
      <c r="V119" s="402"/>
      <c r="W119" s="380"/>
      <c r="X119" s="80" t="s">
        <v>2450</v>
      </c>
      <c r="Y119" s="80" t="s">
        <v>2451</v>
      </c>
    </row>
    <row r="120" spans="19:25" ht="22.5" customHeight="1">
      <c r="S120" s="85">
        <v>95</v>
      </c>
      <c r="T120" s="379" t="s">
        <v>2056</v>
      </c>
      <c r="U120" s="402"/>
      <c r="V120" s="402"/>
      <c r="W120" s="380"/>
      <c r="X120" s="80" t="s">
        <v>2452</v>
      </c>
      <c r="Y120" s="80" t="s">
        <v>2453</v>
      </c>
    </row>
    <row r="121" spans="19:25" ht="22.5" customHeight="1">
      <c r="S121" s="85">
        <v>96</v>
      </c>
      <c r="T121" s="379" t="s">
        <v>2057</v>
      </c>
      <c r="U121" s="402"/>
      <c r="V121" s="402"/>
      <c r="W121" s="380"/>
      <c r="X121" s="80" t="s">
        <v>2454</v>
      </c>
      <c r="Y121" s="80" t="s">
        <v>2455</v>
      </c>
    </row>
    <row r="122" spans="19:25" ht="22.5" customHeight="1">
      <c r="S122" s="85">
        <v>97</v>
      </c>
      <c r="T122" s="379" t="s">
        <v>2058</v>
      </c>
      <c r="U122" s="402"/>
      <c r="V122" s="402"/>
      <c r="W122" s="380"/>
      <c r="X122" s="80" t="s">
        <v>2456</v>
      </c>
      <c r="Y122" s="80" t="s">
        <v>2457</v>
      </c>
    </row>
    <row r="123" spans="19:25" ht="22.5" customHeight="1">
      <c r="S123" s="85">
        <v>98</v>
      </c>
      <c r="T123" s="379" t="s">
        <v>2059</v>
      </c>
      <c r="U123" s="402"/>
      <c r="V123" s="402"/>
      <c r="W123" s="380"/>
      <c r="X123" s="80" t="s">
        <v>2458</v>
      </c>
      <c r="Y123" s="80" t="s">
        <v>2459</v>
      </c>
    </row>
    <row r="124" spans="19:25" ht="22.5" customHeight="1">
      <c r="S124" s="85">
        <v>99</v>
      </c>
      <c r="T124" s="379" t="s">
        <v>2060</v>
      </c>
      <c r="U124" s="402"/>
      <c r="V124" s="402"/>
      <c r="W124" s="380"/>
      <c r="X124" s="80" t="s">
        <v>2460</v>
      </c>
      <c r="Y124" s="80" t="s">
        <v>2461</v>
      </c>
    </row>
    <row r="125" spans="19:25" ht="22.5" customHeight="1">
      <c r="S125" s="85">
        <v>100</v>
      </c>
      <c r="T125" s="379" t="s">
        <v>2061</v>
      </c>
      <c r="U125" s="402"/>
      <c r="V125" s="402"/>
      <c r="W125" s="380"/>
      <c r="X125" s="80" t="s">
        <v>2462</v>
      </c>
      <c r="Y125" s="80" t="s">
        <v>2463</v>
      </c>
    </row>
    <row r="126" spans="19:25" ht="22.5" customHeight="1">
      <c r="S126" s="85">
        <v>101</v>
      </c>
      <c r="T126" s="379" t="s">
        <v>2062</v>
      </c>
      <c r="U126" s="402"/>
      <c r="V126" s="402"/>
      <c r="W126" s="380"/>
      <c r="X126" s="80" t="s">
        <v>2464</v>
      </c>
      <c r="Y126" s="80" t="s">
        <v>2465</v>
      </c>
    </row>
    <row r="127" spans="19:25" ht="22.5" customHeight="1">
      <c r="S127" s="85">
        <v>102</v>
      </c>
      <c r="T127" s="379" t="s">
        <v>2063</v>
      </c>
      <c r="U127" s="402"/>
      <c r="V127" s="402"/>
      <c r="W127" s="380"/>
      <c r="X127" s="80" t="s">
        <v>2466</v>
      </c>
      <c r="Y127" s="80" t="s">
        <v>2467</v>
      </c>
    </row>
    <row r="128" spans="19:25" ht="22.5" customHeight="1">
      <c r="S128" s="85">
        <v>103</v>
      </c>
      <c r="T128" s="379" t="s">
        <v>2064</v>
      </c>
      <c r="U128" s="402"/>
      <c r="V128" s="402"/>
      <c r="W128" s="380"/>
      <c r="X128" s="80" t="s">
        <v>2468</v>
      </c>
      <c r="Y128" s="80" t="s">
        <v>2469</v>
      </c>
    </row>
    <row r="129" spans="19:25" ht="22.5" customHeight="1">
      <c r="S129" s="85">
        <v>104</v>
      </c>
      <c r="T129" s="379" t="s">
        <v>2065</v>
      </c>
      <c r="U129" s="402"/>
      <c r="V129" s="402"/>
      <c r="W129" s="380"/>
      <c r="X129" s="80" t="s">
        <v>2470</v>
      </c>
      <c r="Y129" s="80" t="s">
        <v>2471</v>
      </c>
    </row>
    <row r="130" spans="19:25" ht="22.5" customHeight="1">
      <c r="S130" s="85">
        <v>105</v>
      </c>
      <c r="T130" s="379" t="s">
        <v>2066</v>
      </c>
      <c r="U130" s="402"/>
      <c r="V130" s="402"/>
      <c r="W130" s="380"/>
      <c r="X130" s="80" t="s">
        <v>2472</v>
      </c>
      <c r="Y130" s="80" t="s">
        <v>2473</v>
      </c>
    </row>
    <row r="131" spans="19:25" ht="22.5" customHeight="1">
      <c r="S131" s="85">
        <v>106</v>
      </c>
      <c r="T131" s="379" t="s">
        <v>2067</v>
      </c>
      <c r="U131" s="402"/>
      <c r="V131" s="402"/>
      <c r="W131" s="380"/>
      <c r="X131" s="80" t="s">
        <v>2474</v>
      </c>
      <c r="Y131" s="80" t="s">
        <v>2475</v>
      </c>
    </row>
    <row r="132" spans="19:25" ht="22.5" customHeight="1">
      <c r="S132" s="85">
        <v>107</v>
      </c>
      <c r="T132" s="379" t="s">
        <v>2068</v>
      </c>
      <c r="U132" s="402"/>
      <c r="V132" s="402"/>
      <c r="W132" s="380"/>
      <c r="X132" s="80" t="s">
        <v>2476</v>
      </c>
      <c r="Y132" s="80" t="s">
        <v>2477</v>
      </c>
    </row>
    <row r="133" spans="19:25" ht="22.5" customHeight="1">
      <c r="S133" s="85">
        <v>108</v>
      </c>
      <c r="T133" s="379" t="s">
        <v>2069</v>
      </c>
      <c r="U133" s="402"/>
      <c r="V133" s="402"/>
      <c r="W133" s="380"/>
      <c r="X133" s="80" t="s">
        <v>2478</v>
      </c>
      <c r="Y133" s="80" t="s">
        <v>2479</v>
      </c>
    </row>
    <row r="134" spans="19:25" ht="22.5" customHeight="1">
      <c r="S134" s="85">
        <v>109</v>
      </c>
      <c r="T134" s="379" t="s">
        <v>2070</v>
      </c>
      <c r="U134" s="402"/>
      <c r="V134" s="402"/>
      <c r="W134" s="380"/>
      <c r="X134" s="80" t="s">
        <v>2480</v>
      </c>
      <c r="Y134" s="80" t="s">
        <v>2481</v>
      </c>
    </row>
    <row r="135" spans="19:25" ht="22.5" customHeight="1">
      <c r="S135" s="85">
        <v>110</v>
      </c>
      <c r="T135" s="379" t="s">
        <v>2071</v>
      </c>
      <c r="U135" s="402"/>
      <c r="V135" s="402"/>
      <c r="W135" s="380"/>
      <c r="X135" s="80" t="s">
        <v>2482</v>
      </c>
      <c r="Y135" s="80" t="s">
        <v>2483</v>
      </c>
    </row>
    <row r="136" spans="19:25" ht="22.5" customHeight="1">
      <c r="S136" s="85">
        <v>111</v>
      </c>
      <c r="T136" s="379" t="s">
        <v>2072</v>
      </c>
      <c r="U136" s="402"/>
      <c r="V136" s="402"/>
      <c r="W136" s="380"/>
      <c r="X136" s="80" t="s">
        <v>2484</v>
      </c>
      <c r="Y136" s="80" t="s">
        <v>2485</v>
      </c>
    </row>
    <row r="137" spans="19:25" ht="22.5" customHeight="1">
      <c r="S137" s="85">
        <v>112</v>
      </c>
      <c r="T137" s="379" t="s">
        <v>2073</v>
      </c>
      <c r="U137" s="402"/>
      <c r="V137" s="402"/>
      <c r="W137" s="380"/>
      <c r="X137" s="80" t="s">
        <v>2486</v>
      </c>
      <c r="Y137" s="80" t="s">
        <v>2487</v>
      </c>
    </row>
    <row r="138" spans="19:25" ht="22.5" customHeight="1">
      <c r="S138" s="85">
        <v>113</v>
      </c>
      <c r="T138" s="379" t="s">
        <v>2074</v>
      </c>
      <c r="U138" s="402"/>
      <c r="V138" s="402"/>
      <c r="W138" s="380"/>
      <c r="X138" s="80" t="s">
        <v>2488</v>
      </c>
      <c r="Y138" s="80" t="s">
        <v>2489</v>
      </c>
    </row>
    <row r="139" spans="19:25" ht="22.5" customHeight="1">
      <c r="S139" s="85">
        <v>114</v>
      </c>
      <c r="T139" s="379" t="s">
        <v>2075</v>
      </c>
      <c r="U139" s="402"/>
      <c r="V139" s="402"/>
      <c r="W139" s="380"/>
      <c r="X139" s="80" t="s">
        <v>2490</v>
      </c>
      <c r="Y139" s="80" t="s">
        <v>2491</v>
      </c>
    </row>
    <row r="140" spans="19:25" ht="22.5" customHeight="1">
      <c r="S140" s="85">
        <v>115</v>
      </c>
      <c r="T140" s="379" t="s">
        <v>2076</v>
      </c>
      <c r="U140" s="402"/>
      <c r="V140" s="402"/>
      <c r="W140" s="380"/>
      <c r="X140" s="80" t="s">
        <v>2492</v>
      </c>
      <c r="Y140" s="80" t="s">
        <v>2493</v>
      </c>
    </row>
    <row r="141" spans="19:25" ht="22.5" customHeight="1">
      <c r="S141" s="85">
        <v>116</v>
      </c>
      <c r="T141" s="379" t="s">
        <v>2077</v>
      </c>
      <c r="U141" s="402"/>
      <c r="V141" s="402"/>
      <c r="W141" s="380"/>
      <c r="X141" s="80" t="s">
        <v>2494</v>
      </c>
      <c r="Y141" s="80" t="s">
        <v>2495</v>
      </c>
    </row>
    <row r="142" spans="19:25" ht="22.5" customHeight="1">
      <c r="S142" s="85">
        <v>117</v>
      </c>
      <c r="T142" s="379" t="s">
        <v>2078</v>
      </c>
      <c r="U142" s="402"/>
      <c r="V142" s="402"/>
      <c r="W142" s="380"/>
      <c r="X142" s="80" t="s">
        <v>2496</v>
      </c>
      <c r="Y142" s="80" t="s">
        <v>2497</v>
      </c>
    </row>
    <row r="143" spans="19:25" ht="22.5" customHeight="1">
      <c r="S143" s="85">
        <v>118</v>
      </c>
      <c r="T143" s="379" t="s">
        <v>2079</v>
      </c>
      <c r="U143" s="402"/>
      <c r="V143" s="402"/>
      <c r="W143" s="380"/>
      <c r="X143" s="80" t="s">
        <v>2498</v>
      </c>
      <c r="Y143" s="80" t="s">
        <v>2499</v>
      </c>
    </row>
    <row r="144" spans="19:25" ht="22.5" customHeight="1">
      <c r="S144" s="85">
        <v>119</v>
      </c>
      <c r="T144" s="379" t="s">
        <v>2080</v>
      </c>
      <c r="U144" s="402"/>
      <c r="V144" s="402"/>
      <c r="W144" s="380"/>
      <c r="X144" s="80" t="s">
        <v>2500</v>
      </c>
      <c r="Y144" s="80" t="s">
        <v>2501</v>
      </c>
    </row>
    <row r="145" spans="19:25" ht="22.5" customHeight="1">
      <c r="S145" s="85">
        <v>120</v>
      </c>
      <c r="T145" s="379" t="s">
        <v>2081</v>
      </c>
      <c r="U145" s="402"/>
      <c r="V145" s="402"/>
      <c r="W145" s="380"/>
      <c r="X145" s="80" t="s">
        <v>2502</v>
      </c>
      <c r="Y145" s="80" t="s">
        <v>2503</v>
      </c>
    </row>
    <row r="146" spans="19:25" ht="22.5" customHeight="1">
      <c r="S146" s="85">
        <v>121</v>
      </c>
      <c r="T146" s="379" t="s">
        <v>2082</v>
      </c>
      <c r="U146" s="402"/>
      <c r="V146" s="402"/>
      <c r="W146" s="380"/>
      <c r="X146" s="80" t="s">
        <v>2504</v>
      </c>
      <c r="Y146" s="80" t="s">
        <v>2505</v>
      </c>
    </row>
    <row r="147" spans="19:25" ht="22.5" customHeight="1">
      <c r="S147" s="85">
        <v>122</v>
      </c>
      <c r="T147" s="379" t="s">
        <v>2083</v>
      </c>
      <c r="U147" s="402"/>
      <c r="V147" s="402"/>
      <c r="W147" s="380"/>
      <c r="X147" s="80" t="s">
        <v>2506</v>
      </c>
      <c r="Y147" s="80" t="s">
        <v>2507</v>
      </c>
    </row>
    <row r="148" spans="19:25" ht="22.5" customHeight="1">
      <c r="S148" s="85">
        <v>123</v>
      </c>
      <c r="T148" s="379" t="s">
        <v>2084</v>
      </c>
      <c r="U148" s="402"/>
      <c r="V148" s="402"/>
      <c r="W148" s="380"/>
      <c r="X148" s="80" t="s">
        <v>2508</v>
      </c>
      <c r="Y148" s="80" t="s">
        <v>2509</v>
      </c>
    </row>
    <row r="149" spans="19:25" ht="22.5" customHeight="1">
      <c r="S149" s="85">
        <v>124</v>
      </c>
      <c r="T149" s="379" t="s">
        <v>2085</v>
      </c>
      <c r="U149" s="402"/>
      <c r="V149" s="402"/>
      <c r="W149" s="380"/>
      <c r="X149" s="80" t="s">
        <v>2510</v>
      </c>
      <c r="Y149" s="80" t="s">
        <v>2511</v>
      </c>
    </row>
    <row r="150" spans="19:25" ht="22.5" customHeight="1">
      <c r="S150" s="85">
        <v>125</v>
      </c>
      <c r="T150" s="379" t="s">
        <v>2086</v>
      </c>
      <c r="U150" s="402"/>
      <c r="V150" s="402"/>
      <c r="W150" s="380"/>
      <c r="X150" s="80" t="s">
        <v>2512</v>
      </c>
      <c r="Y150" s="80" t="s">
        <v>2513</v>
      </c>
    </row>
    <row r="151" spans="19:25" ht="22.5" customHeight="1">
      <c r="S151" s="85">
        <v>126</v>
      </c>
      <c r="T151" s="379" t="s">
        <v>2087</v>
      </c>
      <c r="U151" s="402"/>
      <c r="V151" s="402"/>
      <c r="W151" s="380"/>
      <c r="X151" s="80" t="s">
        <v>2514</v>
      </c>
      <c r="Y151" s="80" t="s">
        <v>2515</v>
      </c>
    </row>
    <row r="152" spans="19:25" ht="22.5" customHeight="1">
      <c r="S152" s="85">
        <v>127</v>
      </c>
      <c r="T152" s="379" t="s">
        <v>2088</v>
      </c>
      <c r="U152" s="402"/>
      <c r="V152" s="402"/>
      <c r="W152" s="380"/>
      <c r="X152" s="80" t="s">
        <v>2516</v>
      </c>
      <c r="Y152" s="80" t="s">
        <v>2517</v>
      </c>
    </row>
    <row r="153" spans="19:25" ht="22.5" customHeight="1">
      <c r="S153" s="85">
        <v>128</v>
      </c>
      <c r="T153" s="379" t="s">
        <v>2089</v>
      </c>
      <c r="U153" s="402"/>
      <c r="V153" s="402"/>
      <c r="W153" s="380"/>
      <c r="X153" s="80" t="s">
        <v>2518</v>
      </c>
      <c r="Y153" s="80" t="s">
        <v>2519</v>
      </c>
    </row>
    <row r="154" spans="19:25" ht="22.5" customHeight="1">
      <c r="S154" s="85">
        <v>129</v>
      </c>
      <c r="T154" s="379" t="s">
        <v>2090</v>
      </c>
      <c r="U154" s="402"/>
      <c r="V154" s="402"/>
      <c r="W154" s="380"/>
      <c r="X154" s="80" t="s">
        <v>2520</v>
      </c>
      <c r="Y154" s="80" t="s">
        <v>2521</v>
      </c>
    </row>
    <row r="155" spans="19:25" ht="22.5" customHeight="1">
      <c r="S155" s="85">
        <v>130</v>
      </c>
      <c r="T155" s="379" t="s">
        <v>2091</v>
      </c>
      <c r="U155" s="402"/>
      <c r="V155" s="402"/>
      <c r="W155" s="380"/>
      <c r="X155" s="80" t="s">
        <v>2522</v>
      </c>
      <c r="Y155" s="80" t="s">
        <v>2523</v>
      </c>
    </row>
    <row r="156" spans="19:25" ht="22.5" customHeight="1">
      <c r="S156" s="85">
        <v>131</v>
      </c>
      <c r="T156" s="379" t="s">
        <v>2092</v>
      </c>
      <c r="U156" s="402"/>
      <c r="V156" s="402"/>
      <c r="W156" s="380"/>
      <c r="X156" s="80" t="s">
        <v>2524</v>
      </c>
      <c r="Y156" s="80" t="s">
        <v>2525</v>
      </c>
    </row>
    <row r="157" spans="19:25" ht="22.5" customHeight="1">
      <c r="S157" s="85">
        <v>132</v>
      </c>
      <c r="T157" s="379" t="s">
        <v>2093</v>
      </c>
      <c r="U157" s="402"/>
      <c r="V157" s="402"/>
      <c r="W157" s="380"/>
      <c r="X157" s="80" t="s">
        <v>2526</v>
      </c>
      <c r="Y157" s="80" t="s">
        <v>2527</v>
      </c>
    </row>
    <row r="158" spans="19:25" ht="22.5" customHeight="1">
      <c r="S158" s="85">
        <v>133</v>
      </c>
      <c r="T158" s="379" t="s">
        <v>2094</v>
      </c>
      <c r="U158" s="402"/>
      <c r="V158" s="402"/>
      <c r="W158" s="380"/>
      <c r="X158" s="80" t="s">
        <v>2528</v>
      </c>
      <c r="Y158" s="80" t="s">
        <v>2529</v>
      </c>
    </row>
  </sheetData>
  <sheetProtection/>
  <mergeCells count="220">
    <mergeCell ref="T149:W149"/>
    <mergeCell ref="T150:W150"/>
    <mergeCell ref="T151:W151"/>
    <mergeCell ref="T152:W152"/>
    <mergeCell ref="T153:W153"/>
    <mergeCell ref="T158:W158"/>
    <mergeCell ref="T154:W154"/>
    <mergeCell ref="T155:W155"/>
    <mergeCell ref="T156:W156"/>
    <mergeCell ref="T157:W157"/>
    <mergeCell ref="T143:W143"/>
    <mergeCell ref="T144:W144"/>
    <mergeCell ref="T145:W145"/>
    <mergeCell ref="T146:W146"/>
    <mergeCell ref="T147:W147"/>
    <mergeCell ref="T148:W148"/>
    <mergeCell ref="T137:W137"/>
    <mergeCell ref="T138:W138"/>
    <mergeCell ref="T139:W139"/>
    <mergeCell ref="T140:W140"/>
    <mergeCell ref="T141:W141"/>
    <mergeCell ref="T142:W142"/>
    <mergeCell ref="T131:W131"/>
    <mergeCell ref="T132:W132"/>
    <mergeCell ref="T133:W133"/>
    <mergeCell ref="T134:W134"/>
    <mergeCell ref="T135:W135"/>
    <mergeCell ref="T136:W136"/>
    <mergeCell ref="T125:W125"/>
    <mergeCell ref="T126:W126"/>
    <mergeCell ref="T127:W127"/>
    <mergeCell ref="T128:W128"/>
    <mergeCell ref="T129:W129"/>
    <mergeCell ref="T130:W130"/>
    <mergeCell ref="T119:W119"/>
    <mergeCell ref="T120:W120"/>
    <mergeCell ref="T121:W121"/>
    <mergeCell ref="T122:W122"/>
    <mergeCell ref="T123:W123"/>
    <mergeCell ref="T124:W124"/>
    <mergeCell ref="T113:W113"/>
    <mergeCell ref="T114:W114"/>
    <mergeCell ref="T115:W115"/>
    <mergeCell ref="T116:W116"/>
    <mergeCell ref="T117:W117"/>
    <mergeCell ref="T118:W118"/>
    <mergeCell ref="T107:W107"/>
    <mergeCell ref="T108:W108"/>
    <mergeCell ref="T109:W109"/>
    <mergeCell ref="T110:W110"/>
    <mergeCell ref="T111:W111"/>
    <mergeCell ref="T112:W112"/>
    <mergeCell ref="T101:W101"/>
    <mergeCell ref="T102:W102"/>
    <mergeCell ref="T103:W103"/>
    <mergeCell ref="T104:W104"/>
    <mergeCell ref="T105:W105"/>
    <mergeCell ref="T106:W106"/>
    <mergeCell ref="T95:W95"/>
    <mergeCell ref="T96:W96"/>
    <mergeCell ref="T97:W97"/>
    <mergeCell ref="T98:W98"/>
    <mergeCell ref="T99:W99"/>
    <mergeCell ref="T100:W100"/>
    <mergeCell ref="T89:W89"/>
    <mergeCell ref="T90:W90"/>
    <mergeCell ref="T91:W91"/>
    <mergeCell ref="T92:W92"/>
    <mergeCell ref="T93:W93"/>
    <mergeCell ref="T94:W94"/>
    <mergeCell ref="T83:W83"/>
    <mergeCell ref="T84:W84"/>
    <mergeCell ref="T85:W85"/>
    <mergeCell ref="T86:W86"/>
    <mergeCell ref="T87:W87"/>
    <mergeCell ref="T88:W88"/>
    <mergeCell ref="T77:W77"/>
    <mergeCell ref="T78:W78"/>
    <mergeCell ref="T79:W79"/>
    <mergeCell ref="T80:W80"/>
    <mergeCell ref="T81:W81"/>
    <mergeCell ref="T82:W82"/>
    <mergeCell ref="T71:W71"/>
    <mergeCell ref="T72:W72"/>
    <mergeCell ref="T73:W73"/>
    <mergeCell ref="T74:W74"/>
    <mergeCell ref="T75:W75"/>
    <mergeCell ref="T76:W76"/>
    <mergeCell ref="T65:W65"/>
    <mergeCell ref="T66:W66"/>
    <mergeCell ref="T67:W67"/>
    <mergeCell ref="T68:W68"/>
    <mergeCell ref="T69:W69"/>
    <mergeCell ref="T70:W70"/>
    <mergeCell ref="T59:W59"/>
    <mergeCell ref="T60:W60"/>
    <mergeCell ref="T61:W61"/>
    <mergeCell ref="T62:W62"/>
    <mergeCell ref="T63:W63"/>
    <mergeCell ref="T64:W64"/>
    <mergeCell ref="T55:W55"/>
    <mergeCell ref="T56:W56"/>
    <mergeCell ref="T57:W57"/>
    <mergeCell ref="T53:W53"/>
    <mergeCell ref="T54:W54"/>
    <mergeCell ref="T58:W58"/>
    <mergeCell ref="T47:W47"/>
    <mergeCell ref="T48:W48"/>
    <mergeCell ref="T45:W45"/>
    <mergeCell ref="T46:W46"/>
    <mergeCell ref="T51:W51"/>
    <mergeCell ref="T52:W52"/>
    <mergeCell ref="T49:W49"/>
    <mergeCell ref="T50:W50"/>
    <mergeCell ref="T37:W37"/>
    <mergeCell ref="T38:W38"/>
    <mergeCell ref="T39:W39"/>
    <mergeCell ref="T40:W40"/>
    <mergeCell ref="T43:W43"/>
    <mergeCell ref="T44:W44"/>
    <mergeCell ref="T41:W41"/>
    <mergeCell ref="T42:W42"/>
    <mergeCell ref="T31:W31"/>
    <mergeCell ref="T32:W32"/>
    <mergeCell ref="T33:W33"/>
    <mergeCell ref="T34:W34"/>
    <mergeCell ref="T35:W35"/>
    <mergeCell ref="T36:W36"/>
    <mergeCell ref="T25:W25"/>
    <mergeCell ref="T26:W26"/>
    <mergeCell ref="T27:W27"/>
    <mergeCell ref="T28:W28"/>
    <mergeCell ref="T29:W29"/>
    <mergeCell ref="T30:W30"/>
    <mergeCell ref="B17:C17"/>
    <mergeCell ref="H22:K22"/>
    <mergeCell ref="L22:P22"/>
    <mergeCell ref="D12:E12"/>
    <mergeCell ref="D15:E15"/>
    <mergeCell ref="B16:C16"/>
    <mergeCell ref="B21:C21"/>
    <mergeCell ref="B22:C22"/>
    <mergeCell ref="D20:G20"/>
    <mergeCell ref="D16:E16"/>
    <mergeCell ref="D17:E17"/>
    <mergeCell ref="D13:E13"/>
    <mergeCell ref="D14:E14"/>
    <mergeCell ref="D3:M3"/>
    <mergeCell ref="E5:G5"/>
    <mergeCell ref="D6:D7"/>
    <mergeCell ref="E6:M7"/>
    <mergeCell ref="D9:H9"/>
    <mergeCell ref="D21:G21"/>
    <mergeCell ref="D22:G22"/>
    <mergeCell ref="B20:C20"/>
    <mergeCell ref="H21:K21"/>
    <mergeCell ref="D8:H8"/>
    <mergeCell ref="I12:P19"/>
    <mergeCell ref="B12:C12"/>
    <mergeCell ref="B13:C13"/>
    <mergeCell ref="B14:C14"/>
    <mergeCell ref="B15:C15"/>
    <mergeCell ref="L21:P21"/>
    <mergeCell ref="C32:F32"/>
    <mergeCell ref="C33:F33"/>
    <mergeCell ref="C26:F26"/>
    <mergeCell ref="C27:F27"/>
    <mergeCell ref="C28:F28"/>
    <mergeCell ref="C29:F29"/>
    <mergeCell ref="B24:F24"/>
    <mergeCell ref="K25:N25"/>
    <mergeCell ref="K26:N26"/>
    <mergeCell ref="C40:F40"/>
    <mergeCell ref="C25:F25"/>
    <mergeCell ref="C34:F34"/>
    <mergeCell ref="C35:F35"/>
    <mergeCell ref="C36:F36"/>
    <mergeCell ref="C37:F37"/>
    <mergeCell ref="C30:F30"/>
    <mergeCell ref="C31:F31"/>
    <mergeCell ref="K27:N27"/>
    <mergeCell ref="K28:N28"/>
    <mergeCell ref="K29:N29"/>
    <mergeCell ref="K30:N30"/>
    <mergeCell ref="C38:F38"/>
    <mergeCell ref="C39:F39"/>
    <mergeCell ref="K35:N35"/>
    <mergeCell ref="K36:N36"/>
    <mergeCell ref="K37:N37"/>
    <mergeCell ref="K38:N38"/>
    <mergeCell ref="K31:N31"/>
    <mergeCell ref="K32:N32"/>
    <mergeCell ref="K33:N33"/>
    <mergeCell ref="K34:N34"/>
    <mergeCell ref="K39:N39"/>
    <mergeCell ref="K40:N40"/>
    <mergeCell ref="P25:Q25"/>
    <mergeCell ref="P26:Q26"/>
    <mergeCell ref="P27:Q27"/>
    <mergeCell ref="P28:Q28"/>
    <mergeCell ref="P29:Q29"/>
    <mergeCell ref="P30:Q30"/>
    <mergeCell ref="P31:Q31"/>
    <mergeCell ref="P38:Q38"/>
    <mergeCell ref="P37:Q37"/>
    <mergeCell ref="P39:Q39"/>
    <mergeCell ref="P32:Q32"/>
    <mergeCell ref="P33:Q33"/>
    <mergeCell ref="P34:Q34"/>
    <mergeCell ref="P35:Q35"/>
    <mergeCell ref="I8:J8"/>
    <mergeCell ref="P40:Q40"/>
    <mergeCell ref="B3:C3"/>
    <mergeCell ref="B5:C7"/>
    <mergeCell ref="B8:C8"/>
    <mergeCell ref="B9:C9"/>
    <mergeCell ref="I11:P11"/>
    <mergeCell ref="B11:G11"/>
    <mergeCell ref="B19:G19"/>
    <mergeCell ref="P36:Q3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WAKUI</cp:lastModifiedBy>
  <cp:lastPrinted>2010-04-08T04:39:46Z</cp:lastPrinted>
  <dcterms:created xsi:type="dcterms:W3CDTF">2008-01-21T02:21:42Z</dcterms:created>
  <dcterms:modified xsi:type="dcterms:W3CDTF">2010-04-09T23:27:30Z</dcterms:modified>
  <cp:category/>
  <cp:version/>
  <cp:contentType/>
  <cp:contentStatus/>
</cp:coreProperties>
</file>