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446" windowWidth="6915" windowHeight="8850" tabRatio="851" activeTab="0"/>
  </bookViews>
  <sheets>
    <sheet name="組合せ" sheetId="1" r:id="rId1"/>
    <sheet name="星取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米沢市教育委員会</author>
    <author>IGARASHI</author>
  </authors>
  <commentList>
    <comment ref="X9" authorId="0">
      <text>
        <r>
          <rPr>
            <b/>
            <sz val="9"/>
            <rFont val="ＭＳ Ｐゴシック"/>
            <family val="3"/>
          </rPr>
          <t>南コートは　Y1りーぐで使用（２ゲーム）
１０：００／１１：３０</t>
        </r>
      </text>
    </comment>
    <comment ref="X27" authorId="1">
      <text>
        <r>
          <rPr>
            <b/>
            <sz val="9"/>
            <rFont val="ＭＳ Ｐゴシック"/>
            <family val="3"/>
          </rPr>
          <t>南コートでフレンドリーマッチ可能</t>
        </r>
      </text>
    </comment>
    <comment ref="X39" authorId="1">
      <text>
        <r>
          <rPr>
            <b/>
            <sz val="9"/>
            <rFont val="ＭＳ Ｐゴシック"/>
            <family val="3"/>
          </rPr>
          <t>南コートでフレンドリーマッチ可能</t>
        </r>
      </text>
    </comment>
  </commentList>
</comments>
</file>

<file path=xl/sharedStrings.xml><?xml version="1.0" encoding="utf-8"?>
<sst xmlns="http://schemas.openxmlformats.org/spreadsheetml/2006/main" count="521" uniqueCount="76">
  <si>
    <t>得点</t>
  </si>
  <si>
    <t>節</t>
  </si>
  <si>
    <t>期　　日</t>
  </si>
  <si>
    <t>ＮＯ</t>
  </si>
  <si>
    <t>試合時間</t>
  </si>
  <si>
    <t>ブロック</t>
  </si>
  <si>
    <t>対　　戦　　カ　　ー　　ド</t>
  </si>
  <si>
    <t>帯　　同　　審　　判</t>
  </si>
  <si>
    <t>会　場</t>
  </si>
  <si>
    <t>主審</t>
  </si>
  <si>
    <t>副審</t>
  </si>
  <si>
    <t>第４審</t>
  </si>
  <si>
    <t>白鷹東中</t>
  </si>
  <si>
    <t>アビーカ</t>
  </si>
  <si>
    <t>米沢三中</t>
  </si>
  <si>
    <t>小国中</t>
  </si>
  <si>
    <t>宮内中</t>
  </si>
  <si>
    <t>米沢五中</t>
  </si>
  <si>
    <t>米沢六中</t>
  </si>
  <si>
    <t>アヴァンサール</t>
  </si>
  <si>
    <t>高畠四中</t>
  </si>
  <si>
    <t>第１節</t>
  </si>
  <si>
    <t>５／１２（土）</t>
  </si>
  <si>
    <t>A</t>
  </si>
  <si>
    <t>-</t>
  </si>
  <si>
    <t>-</t>
  </si>
  <si>
    <t>南陽ｸﾞﾘｰﾝﾋﾟｯﾁ</t>
  </si>
  <si>
    <t>飯豊中</t>
  </si>
  <si>
    <t>赤湯中</t>
  </si>
  <si>
    <t>川西中</t>
  </si>
  <si>
    <t>米沢七中</t>
  </si>
  <si>
    <t>南原中</t>
  </si>
  <si>
    <t>米沢四中</t>
  </si>
  <si>
    <t>米沢一中</t>
  </si>
  <si>
    <t>高畠一中</t>
  </si>
  <si>
    <t>ＦＣ米沢</t>
  </si>
  <si>
    <t>B</t>
  </si>
  <si>
    <t>-</t>
  </si>
  <si>
    <t>A</t>
  </si>
  <si>
    <t>河川敷　　　北コート</t>
  </si>
  <si>
    <t>B</t>
  </si>
  <si>
    <t>-</t>
  </si>
  <si>
    <t>A</t>
  </si>
  <si>
    <t>米沢六中　　グラウンド</t>
  </si>
  <si>
    <t>B</t>
  </si>
  <si>
    <t>-</t>
  </si>
  <si>
    <t>A</t>
  </si>
  <si>
    <t>第２節</t>
  </si>
  <si>
    <t>５／１９（土）</t>
  </si>
  <si>
    <t>B</t>
  </si>
  <si>
    <t>-</t>
  </si>
  <si>
    <t>A</t>
  </si>
  <si>
    <t>B</t>
  </si>
  <si>
    <t>第３節</t>
  </si>
  <si>
    <t>６／２（土）</t>
  </si>
  <si>
    <t>第４節</t>
  </si>
  <si>
    <t>６／３０（土）</t>
  </si>
  <si>
    <t>河川敷　　　南コート</t>
  </si>
  <si>
    <t>A</t>
  </si>
  <si>
    <t>-</t>
  </si>
  <si>
    <t>B</t>
  </si>
  <si>
    <t>Ａブロック</t>
  </si>
  <si>
    <t>アビーカ</t>
  </si>
  <si>
    <t>アヴァンサール</t>
  </si>
  <si>
    <t>勝点</t>
  </si>
  <si>
    <t>勝数</t>
  </si>
  <si>
    <t>負数</t>
  </si>
  <si>
    <t>分数</t>
  </si>
  <si>
    <t>失点</t>
  </si>
  <si>
    <t>得失点</t>
  </si>
  <si>
    <t>勝率</t>
  </si>
  <si>
    <t>順位</t>
  </si>
  <si>
    <t>Ｂブロック</t>
  </si>
  <si>
    <t>-</t>
  </si>
  <si>
    <t>東陽の里　　グラウンド</t>
  </si>
  <si>
    <r>
      <rPr>
        <strike/>
        <sz val="8"/>
        <color indexed="10"/>
        <rFont val="HG丸ｺﾞｼｯｸM-PRO"/>
        <family val="3"/>
      </rPr>
      <t>５／２０（日）</t>
    </r>
    <r>
      <rPr>
        <sz val="8"/>
        <color indexed="10"/>
        <rFont val="HG丸ｺﾞｼｯｸM-PRO"/>
        <family val="3"/>
      </rPr>
      <t xml:space="preserve"> 　延期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</si>
</sst>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0_ "/>
    <numFmt numFmtId="178" formatCode="0_);[Red]\(0\)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mmmm\ d\,\ yyyy"/>
    <numFmt numFmtId="194" formatCode="[$-411]g/&quot;標&quot;&quot;準&quot;"/>
    <numFmt numFmtId="195" formatCode="&quot;R$ &quot;#,##0_);\(&quot;R$ &quot;#,##0\)"/>
    <numFmt numFmtId="196" formatCode="&quot;R$ &quot;#,##0_);[Red]\(&quot;R$ &quot;#,##0\)"/>
    <numFmt numFmtId="197" formatCode="&quot;R$ &quot;#,##0.00_);\(&quot;R$ &quot;#,##0.00\)"/>
    <numFmt numFmtId="198" formatCode="&quot;R$ &quot;#,##0.00_);[Red]\(&quot;R$ &quot;#,##0.00\)"/>
    <numFmt numFmtId="199" formatCode="_(&quot;R$ &quot;* #,##0_);_(&quot;R$ &quot;* \(#,##0\);_(&quot;R$ &quot;* &quot;-&quot;_);_(@_)"/>
    <numFmt numFmtId="200" formatCode="_(&quot;R$ &quot;* #,##0.00_);_(&quot;R$ &quot;* \(#,##0.00\);_(&quot;R$ &quot;* &quot;-&quot;??_);_(@_)"/>
    <numFmt numFmtId="201" formatCode="[$-416]dddd\,\ d&quot; de &quot;mmmm&quot; de &quot;yyyy"/>
    <numFmt numFmtId="202" formatCode="m/d;@"/>
    <numFmt numFmtId="203" formatCode="\1\9##&quot;･&quot;##&quot;・&quot;##"/>
    <numFmt numFmtId="204" formatCode="0_ "/>
    <numFmt numFmtId="205" formatCode="&quot;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8"/>
      <color indexed="10"/>
      <name val="HG丸ｺﾞｼｯｸM-PRO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b/>
      <sz val="14"/>
      <name val="HG丸ｺﾞｼｯｸM-PRO"/>
      <family val="3"/>
    </font>
    <font>
      <strike/>
      <sz val="8"/>
      <color indexed="10"/>
      <name val="HG丸ｺﾞｼｯｸM-PRO"/>
      <family val="3"/>
    </font>
    <font>
      <sz val="8"/>
      <color indexed="10"/>
      <name val="ＭＳ Ｐゴシック"/>
      <family val="3"/>
    </font>
    <font>
      <sz val="8"/>
      <color rgb="FFFF0000"/>
      <name val="HG丸ｺﾞｼｯｸM-PRO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20" fontId="3" fillId="0" borderId="18" xfId="0" applyNumberFormat="1" applyFont="1" applyBorder="1" applyAlignment="1">
      <alignment horizontal="right" vertical="center" shrinkToFit="1"/>
    </xf>
    <xf numFmtId="20" fontId="3" fillId="0" borderId="19" xfId="0" applyNumberFormat="1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20" fontId="3" fillId="0" borderId="24" xfId="0" applyNumberFormat="1" applyFont="1" applyBorder="1" applyAlignment="1">
      <alignment horizontal="right" vertical="center" shrinkToFit="1"/>
    </xf>
    <xf numFmtId="20" fontId="3" fillId="0" borderId="25" xfId="0" applyNumberFormat="1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20" fontId="3" fillId="0" borderId="30" xfId="0" applyNumberFormat="1" applyFont="1" applyBorder="1" applyAlignment="1">
      <alignment horizontal="right" vertical="center" shrinkToFit="1"/>
    </xf>
    <xf numFmtId="20" fontId="3" fillId="0" borderId="31" xfId="0" applyNumberFormat="1" applyFont="1" applyBorder="1" applyAlignment="1">
      <alignment horizontal="center" vertical="center" shrinkToFit="1"/>
    </xf>
    <xf numFmtId="0" fontId="3" fillId="25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25" borderId="34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24" borderId="25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20" fontId="3" fillId="0" borderId="19" xfId="0" applyNumberFormat="1" applyFont="1" applyBorder="1" applyAlignment="1">
      <alignment horizontal="right" vertical="center" shrinkToFit="1"/>
    </xf>
    <xf numFmtId="20" fontId="3" fillId="0" borderId="21" xfId="0" applyNumberFormat="1" applyFont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20" fontId="3" fillId="0" borderId="25" xfId="0" applyNumberFormat="1" applyFont="1" applyBorder="1" applyAlignment="1">
      <alignment horizontal="right" vertical="center" shrinkToFit="1"/>
    </xf>
    <xf numFmtId="20" fontId="3" fillId="0" borderId="28" xfId="0" applyNumberFormat="1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20" fontId="3" fillId="0" borderId="31" xfId="0" applyNumberFormat="1" applyFont="1" applyBorder="1" applyAlignment="1">
      <alignment horizontal="right" vertical="center" shrinkToFit="1"/>
    </xf>
    <xf numFmtId="20" fontId="3" fillId="0" borderId="34" xfId="0" applyNumberFormat="1" applyFont="1" applyBorder="1" applyAlignment="1">
      <alignment horizontal="center" vertical="center" shrinkToFit="1"/>
    </xf>
    <xf numFmtId="0" fontId="3" fillId="25" borderId="2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20" fontId="3" fillId="0" borderId="12" xfId="0" applyNumberFormat="1" applyFont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20" fontId="3" fillId="0" borderId="35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20" fontId="3" fillId="0" borderId="37" xfId="0" applyNumberFormat="1" applyFont="1" applyBorder="1" applyAlignment="1">
      <alignment horizontal="right" vertical="center" shrinkToFit="1"/>
    </xf>
    <xf numFmtId="20" fontId="3" fillId="0" borderId="38" xfId="0" applyNumberFormat="1" applyFont="1" applyBorder="1" applyAlignment="1">
      <alignment horizontal="center" vertical="center" shrinkToFit="1"/>
    </xf>
    <xf numFmtId="0" fontId="3" fillId="25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25" borderId="4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24" borderId="24" xfId="0" applyFont="1" applyFill="1" applyBorder="1" applyAlignment="1">
      <alignment horizontal="center" vertical="center" shrinkToFit="1"/>
    </xf>
    <xf numFmtId="20" fontId="3" fillId="0" borderId="43" xfId="0" applyNumberFormat="1" applyFont="1" applyBorder="1" applyAlignment="1">
      <alignment horizontal="center" vertical="center" shrinkToFit="1"/>
    </xf>
    <xf numFmtId="0" fontId="3" fillId="25" borderId="30" xfId="0" applyFont="1" applyFill="1" applyBorder="1" applyAlignment="1">
      <alignment horizontal="center" vertical="center" shrinkToFit="1"/>
    </xf>
    <xf numFmtId="0" fontId="3" fillId="25" borderId="32" xfId="0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20" fontId="3" fillId="0" borderId="45" xfId="0" applyNumberFormat="1" applyFont="1" applyBorder="1" applyAlignment="1">
      <alignment horizontal="right" vertical="center" shrinkToFit="1"/>
    </xf>
    <xf numFmtId="20" fontId="3" fillId="0" borderId="46" xfId="0" applyNumberFormat="1" applyFont="1" applyBorder="1" applyAlignment="1">
      <alignment horizontal="center" vertical="center" shrinkToFit="1"/>
    </xf>
    <xf numFmtId="0" fontId="3" fillId="24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24" borderId="48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205" fontId="3" fillId="2" borderId="51" xfId="61" applyNumberFormat="1" applyFont="1" applyFill="1" applyBorder="1" applyAlignment="1">
      <alignment horizontal="center" shrinkToFit="1"/>
      <protection/>
    </xf>
    <xf numFmtId="205" fontId="4" fillId="0" borderId="51" xfId="61" applyNumberFormat="1" applyFont="1" applyBorder="1" applyAlignment="1">
      <alignment horizontal="center" shrinkToFit="1"/>
      <protection/>
    </xf>
    <xf numFmtId="205" fontId="4" fillId="0" borderId="52" xfId="61" applyNumberFormat="1" applyFont="1" applyBorder="1" applyAlignment="1">
      <alignment horizontal="center" shrinkToFit="1"/>
      <protection/>
    </xf>
    <xf numFmtId="205" fontId="25" fillId="0" borderId="53" xfId="61" applyNumberFormat="1" applyFont="1" applyBorder="1" applyAlignment="1">
      <alignment horizontal="center" shrinkToFit="1"/>
      <protection/>
    </xf>
    <xf numFmtId="205" fontId="3" fillId="0" borderId="54" xfId="0" applyNumberFormat="1" applyFont="1" applyBorder="1" applyAlignment="1">
      <alignment horizontal="center" shrinkToFit="1"/>
    </xf>
    <xf numFmtId="205" fontId="3" fillId="21" borderId="51" xfId="61" applyNumberFormat="1" applyFont="1" applyFill="1" applyBorder="1" applyAlignment="1">
      <alignment horizontal="center" shrinkToFit="1"/>
      <protection/>
    </xf>
    <xf numFmtId="205" fontId="3" fillId="0" borderId="0" xfId="0" applyNumberFormat="1" applyFont="1" applyAlignment="1">
      <alignment vertical="center" shrinkToFit="1"/>
    </xf>
    <xf numFmtId="0" fontId="3" fillId="0" borderId="55" xfId="61" applyNumberFormat="1" applyFont="1" applyBorder="1" applyAlignment="1" applyProtection="1">
      <alignment horizontal="center" shrinkToFit="1"/>
      <protection locked="0"/>
    </xf>
    <xf numFmtId="0" fontId="3" fillId="0" borderId="56" xfId="61" applyNumberFormat="1" applyFont="1" applyBorder="1" applyAlignment="1">
      <alignment horizontal="center" shrinkToFit="1"/>
      <protection/>
    </xf>
    <xf numFmtId="0" fontId="3" fillId="0" borderId="57" xfId="61" applyNumberFormat="1" applyFont="1" applyBorder="1" applyAlignment="1" applyProtection="1">
      <alignment horizontal="center" shrinkToFit="1"/>
      <protection locked="0"/>
    </xf>
    <xf numFmtId="0" fontId="3" fillId="0" borderId="13" xfId="61" applyNumberFormat="1" applyFont="1" applyBorder="1" applyAlignment="1" applyProtection="1">
      <alignment horizontal="center" shrinkToFit="1"/>
      <protection locked="0"/>
    </xf>
    <xf numFmtId="0" fontId="3" fillId="0" borderId="22" xfId="61" applyNumberFormat="1" applyFont="1" applyBorder="1" applyAlignment="1">
      <alignment horizontal="center" shrinkToFit="1"/>
      <protection/>
    </xf>
    <xf numFmtId="0" fontId="3" fillId="0" borderId="16" xfId="61" applyNumberFormat="1" applyFont="1" applyBorder="1" applyAlignment="1" applyProtection="1">
      <alignment horizontal="center" shrinkToFit="1"/>
      <protection locked="0"/>
    </xf>
    <xf numFmtId="0" fontId="3" fillId="0" borderId="55" xfId="61" applyNumberFormat="1" applyFont="1" applyBorder="1" applyAlignment="1">
      <alignment horizontal="center" shrinkToFit="1"/>
      <protection/>
    </xf>
    <xf numFmtId="0" fontId="3" fillId="0" borderId="57" xfId="61" applyNumberFormat="1" applyFont="1" applyBorder="1" applyAlignment="1">
      <alignment horizontal="center" shrinkToFit="1"/>
      <protection/>
    </xf>
    <xf numFmtId="0" fontId="3" fillId="0" borderId="13" xfId="61" applyNumberFormat="1" applyFont="1" applyBorder="1" applyAlignment="1">
      <alignment horizontal="center" shrinkToFit="1"/>
      <protection/>
    </xf>
    <xf numFmtId="0" fontId="3" fillId="0" borderId="16" xfId="61" applyNumberFormat="1" applyFont="1" applyBorder="1" applyAlignment="1">
      <alignment horizontal="center" shrinkToFit="1"/>
      <protection/>
    </xf>
    <xf numFmtId="0" fontId="3" fillId="0" borderId="5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205" fontId="3" fillId="0" borderId="51" xfId="61" applyNumberFormat="1" applyFont="1" applyBorder="1" applyAlignment="1" applyProtection="1">
      <alignment horizontal="center" shrinkToFit="1"/>
      <protection locked="0"/>
    </xf>
    <xf numFmtId="205" fontId="3" fillId="0" borderId="66" xfId="61" applyNumberFormat="1" applyFont="1" applyBorder="1" applyAlignment="1" applyProtection="1">
      <alignment horizontal="center" shrinkToFit="1"/>
      <protection locked="0"/>
    </xf>
    <xf numFmtId="205" fontId="3" fillId="0" borderId="59" xfId="61" applyNumberFormat="1" applyFont="1" applyBorder="1" applyAlignment="1" applyProtection="1">
      <alignment horizontal="center" shrinkToFit="1"/>
      <protection locked="0"/>
    </xf>
    <xf numFmtId="205" fontId="3" fillId="0" borderId="54" xfId="61" applyNumberFormat="1" applyFont="1" applyBorder="1" applyAlignment="1" applyProtection="1">
      <alignment horizontal="center" shrinkToFit="1"/>
      <protection locked="0"/>
    </xf>
    <xf numFmtId="205" fontId="3" fillId="0" borderId="52" xfId="61" applyNumberFormat="1" applyFont="1" applyBorder="1" applyAlignment="1" applyProtection="1">
      <alignment horizontal="center" shrinkToFit="1"/>
      <protection locked="0"/>
    </xf>
    <xf numFmtId="205" fontId="3" fillId="0" borderId="71" xfId="61" applyNumberFormat="1" applyFont="1" applyBorder="1" applyAlignment="1" applyProtection="1">
      <alignment horizontal="center" shrinkToFit="1"/>
      <protection locked="0"/>
    </xf>
    <xf numFmtId="205" fontId="3" fillId="0" borderId="72" xfId="61" applyNumberFormat="1" applyFont="1" applyBorder="1" applyAlignment="1" applyProtection="1">
      <alignment horizontal="center" shrinkToFit="1"/>
      <protection locked="0"/>
    </xf>
    <xf numFmtId="205" fontId="3" fillId="0" borderId="51" xfId="61" applyNumberFormat="1" applyFont="1" applyBorder="1" applyAlignment="1">
      <alignment horizontal="center" vertical="center" shrinkToFit="1"/>
      <protection/>
    </xf>
    <xf numFmtId="205" fontId="3" fillId="0" borderId="73" xfId="61" applyNumberFormat="1" applyFont="1" applyBorder="1" applyAlignment="1">
      <alignment horizontal="center" shrinkToFit="1"/>
      <protection/>
    </xf>
    <xf numFmtId="205" fontId="3" fillId="0" borderId="74" xfId="61" applyNumberFormat="1" applyFont="1" applyBorder="1" applyAlignment="1">
      <alignment horizontal="center" shrinkToFit="1"/>
      <protection/>
    </xf>
    <xf numFmtId="205" fontId="3" fillId="0" borderId="66" xfId="61" applyNumberFormat="1" applyFont="1" applyBorder="1" applyAlignment="1">
      <alignment horizontal="center" shrinkToFit="1"/>
      <protection/>
    </xf>
    <xf numFmtId="205" fontId="3" fillId="0" borderId="59" xfId="61" applyNumberFormat="1" applyFont="1" applyBorder="1" applyAlignment="1">
      <alignment horizontal="center" shrinkToFit="1"/>
      <protection/>
    </xf>
    <xf numFmtId="205" fontId="3" fillId="0" borderId="54" xfId="61" applyNumberFormat="1" applyFont="1" applyBorder="1" applyAlignment="1">
      <alignment horizontal="center" shrinkToFit="1"/>
      <protection/>
    </xf>
    <xf numFmtId="0" fontId="26" fillId="0" borderId="72" xfId="61" applyNumberFormat="1" applyFont="1" applyBorder="1" applyAlignment="1">
      <alignment horizontal="center" vertical="center" shrinkToFit="1"/>
      <protection/>
    </xf>
    <xf numFmtId="205" fontId="3" fillId="0" borderId="75" xfId="61" applyNumberFormat="1" applyFont="1" applyBorder="1" applyAlignment="1">
      <alignment horizontal="center" shrinkToFit="1"/>
      <protection/>
    </xf>
    <xf numFmtId="205" fontId="3" fillId="0" borderId="0" xfId="61" applyNumberFormat="1" applyFont="1" applyBorder="1" applyAlignment="1">
      <alignment horizontal="center" shrinkToFit="1"/>
      <protection/>
    </xf>
    <xf numFmtId="205" fontId="3" fillId="0" borderId="76" xfId="61" applyNumberFormat="1" applyFont="1" applyBorder="1" applyAlignment="1">
      <alignment horizontal="center" shrinkToFit="1"/>
      <protection/>
    </xf>
    <xf numFmtId="0" fontId="26" fillId="0" borderId="52" xfId="61" applyNumberFormat="1" applyFont="1" applyBorder="1" applyAlignment="1">
      <alignment horizontal="center" vertical="center" shrinkToFit="1"/>
      <protection/>
    </xf>
    <xf numFmtId="0" fontId="27" fillId="0" borderId="53" xfId="61" applyNumberFormat="1" applyFont="1" applyBorder="1" applyAlignment="1">
      <alignment horizontal="center" vertical="center" shrinkToFit="1"/>
      <protection/>
    </xf>
    <xf numFmtId="0" fontId="28" fillId="0" borderId="51" xfId="0" applyNumberFormat="1" applyFont="1" applyBorder="1" applyAlignment="1" applyProtection="1">
      <alignment horizontal="center" vertical="center" shrinkToFit="1"/>
      <protection locked="0"/>
    </xf>
    <xf numFmtId="0" fontId="26" fillId="0" borderId="72" xfId="61" applyNumberFormat="1" applyFont="1" applyBorder="1" applyAlignment="1" applyProtection="1">
      <alignment horizontal="center" vertical="center" shrinkToFit="1"/>
      <protection locked="0"/>
    </xf>
    <xf numFmtId="0" fontId="3" fillId="0" borderId="73" xfId="61" applyNumberFormat="1" applyFont="1" applyBorder="1" applyAlignment="1">
      <alignment horizontal="center" shrinkToFit="1"/>
      <protection/>
    </xf>
    <xf numFmtId="0" fontId="3" fillId="0" borderId="74" xfId="61" applyNumberFormat="1" applyFont="1" applyBorder="1" applyAlignment="1">
      <alignment horizontal="center" shrinkToFit="1"/>
      <protection/>
    </xf>
    <xf numFmtId="0" fontId="3" fillId="0" borderId="66" xfId="61" applyNumberFormat="1" applyFont="1" applyBorder="1" applyAlignment="1">
      <alignment horizontal="center" shrinkToFit="1"/>
      <protection/>
    </xf>
    <xf numFmtId="0" fontId="3" fillId="0" borderId="59" xfId="61" applyNumberFormat="1" applyFont="1" applyBorder="1" applyAlignment="1">
      <alignment horizontal="center" shrinkToFit="1"/>
      <protection/>
    </xf>
    <xf numFmtId="0" fontId="3" fillId="0" borderId="54" xfId="61" applyNumberFormat="1" applyFont="1" applyBorder="1" applyAlignment="1">
      <alignment horizontal="center" shrinkToFit="1"/>
      <protection/>
    </xf>
    <xf numFmtId="0" fontId="3" fillId="0" borderId="75" xfId="61" applyNumberFormat="1" applyFont="1" applyBorder="1" applyAlignment="1">
      <alignment horizontal="center" shrinkToFit="1"/>
      <protection/>
    </xf>
    <xf numFmtId="0" fontId="3" fillId="0" borderId="0" xfId="61" applyNumberFormat="1" applyFont="1" applyBorder="1" applyAlignment="1">
      <alignment horizontal="center" shrinkToFit="1"/>
      <protection/>
    </xf>
    <xf numFmtId="0" fontId="3" fillId="0" borderId="76" xfId="61" applyNumberFormat="1" applyFont="1" applyBorder="1" applyAlignment="1">
      <alignment horizontal="center" shrinkToFit="1"/>
      <protection/>
    </xf>
    <xf numFmtId="0" fontId="3" fillId="0" borderId="77" xfId="61" applyNumberFormat="1" applyFont="1" applyBorder="1" applyAlignment="1">
      <alignment horizontal="center" shrinkToFit="1"/>
      <protection/>
    </xf>
    <xf numFmtId="0" fontId="3" fillId="0" borderId="78" xfId="61" applyNumberFormat="1" applyFont="1" applyBorder="1" applyAlignment="1">
      <alignment horizontal="center" shrinkToFit="1"/>
      <protection/>
    </xf>
    <xf numFmtId="0" fontId="3" fillId="0" borderId="79" xfId="61" applyNumberFormat="1" applyFont="1" applyBorder="1" applyAlignment="1">
      <alignment horizontal="center" shrinkToFit="1"/>
      <protection/>
    </xf>
    <xf numFmtId="0" fontId="3" fillId="0" borderId="80" xfId="61" applyNumberFormat="1" applyFont="1" applyBorder="1" applyAlignment="1">
      <alignment horizontal="center" shrinkToFit="1"/>
      <protection/>
    </xf>
    <xf numFmtId="0" fontId="3" fillId="0" borderId="81" xfId="61" applyNumberFormat="1" applyFont="1" applyBorder="1" applyAlignment="1">
      <alignment horizontal="center" shrinkToFit="1"/>
      <protection/>
    </xf>
    <xf numFmtId="0" fontId="3" fillId="0" borderId="82" xfId="61" applyNumberFormat="1" applyFont="1" applyBorder="1" applyAlignment="1">
      <alignment horizontal="center" shrinkToFit="1"/>
      <protection/>
    </xf>
    <xf numFmtId="0" fontId="3" fillId="0" borderId="83" xfId="61" applyNumberFormat="1" applyFont="1" applyBorder="1" applyAlignment="1">
      <alignment horizontal="center" shrinkToFit="1"/>
      <protection/>
    </xf>
    <xf numFmtId="205" fontId="3" fillId="0" borderId="51" xfId="0" applyNumberFormat="1" applyFont="1" applyBorder="1" applyAlignment="1">
      <alignment horizontal="center" vertical="center" shrinkToFit="1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68" xfId="0" applyNumberFormat="1" applyFont="1" applyBorder="1" applyAlignment="1">
      <alignment vertical="center"/>
    </xf>
    <xf numFmtId="49" fontId="32" fillId="0" borderId="7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J24">
      <selection activeCell="R34" sqref="R34"/>
    </sheetView>
  </sheetViews>
  <sheetFormatPr defaultColWidth="5.375" defaultRowHeight="13.5"/>
  <cols>
    <col min="1" max="6" width="5.375" style="1" hidden="1" customWidth="1"/>
    <col min="7" max="7" width="5.625" style="1" hidden="1" customWidth="1"/>
    <col min="8" max="8" width="0.37109375" style="1" hidden="1" customWidth="1"/>
    <col min="9" max="9" width="6.00390625" style="1" hidden="1" customWidth="1"/>
    <col min="10" max="10" width="7.00390625" style="1" customWidth="1"/>
    <col min="11" max="11" width="6.625" style="1" customWidth="1"/>
    <col min="12" max="12" width="3.75390625" style="1" customWidth="1"/>
    <col min="13" max="13" width="6.50390625" style="1" customWidth="1"/>
    <col min="14" max="14" width="4.25390625" style="1" customWidth="1"/>
    <col min="15" max="15" width="10.75390625" style="83" customWidth="1"/>
    <col min="16" max="16" width="3.75390625" style="83" customWidth="1"/>
    <col min="17" max="17" width="2.875" style="83" customWidth="1"/>
    <col min="18" max="18" width="3.75390625" style="83" customWidth="1"/>
    <col min="19" max="19" width="10.75390625" style="83" customWidth="1"/>
    <col min="20" max="23" width="7.625" style="1" customWidth="1"/>
    <col min="24" max="24" width="11.625" style="84" customWidth="1"/>
    <col min="25" max="16384" width="5.375" style="1" customWidth="1"/>
  </cols>
  <sheetData>
    <row r="1" spans="10:24" ht="11.25" customHeight="1">
      <c r="J1" s="125" t="s">
        <v>1</v>
      </c>
      <c r="K1" s="125" t="s">
        <v>2</v>
      </c>
      <c r="L1" s="127" t="s">
        <v>3</v>
      </c>
      <c r="M1" s="129" t="s">
        <v>4</v>
      </c>
      <c r="N1" s="102" t="s">
        <v>5</v>
      </c>
      <c r="O1" s="104" t="s">
        <v>6</v>
      </c>
      <c r="P1" s="104"/>
      <c r="Q1" s="104"/>
      <c r="R1" s="104"/>
      <c r="S1" s="105"/>
      <c r="T1" s="108" t="s">
        <v>7</v>
      </c>
      <c r="U1" s="109"/>
      <c r="V1" s="109"/>
      <c r="W1" s="110"/>
      <c r="X1" s="111" t="s">
        <v>8</v>
      </c>
    </row>
    <row r="2" spans="10:24" ht="11.25" customHeight="1">
      <c r="J2" s="126"/>
      <c r="K2" s="126"/>
      <c r="L2" s="128"/>
      <c r="M2" s="130"/>
      <c r="N2" s="103"/>
      <c r="O2" s="106"/>
      <c r="P2" s="106"/>
      <c r="Q2" s="106"/>
      <c r="R2" s="106"/>
      <c r="S2" s="107"/>
      <c r="T2" s="5" t="s">
        <v>9</v>
      </c>
      <c r="U2" s="6" t="s">
        <v>10</v>
      </c>
      <c r="V2" s="7" t="s">
        <v>10</v>
      </c>
      <c r="W2" s="8" t="s">
        <v>11</v>
      </c>
      <c r="X2" s="112"/>
    </row>
    <row r="3" spans="1:24" ht="12" customHeight="1">
      <c r="A3" s="2" t="s">
        <v>12</v>
      </c>
      <c r="B3" s="3" t="s">
        <v>13</v>
      </c>
      <c r="C3" s="4" t="s">
        <v>14</v>
      </c>
      <c r="D3" s="2" t="s">
        <v>15</v>
      </c>
      <c r="E3" s="3" t="s">
        <v>16</v>
      </c>
      <c r="F3" s="4" t="s">
        <v>17</v>
      </c>
      <c r="G3" s="2" t="s">
        <v>18</v>
      </c>
      <c r="H3" s="3" t="s">
        <v>19</v>
      </c>
      <c r="I3" s="4" t="s">
        <v>20</v>
      </c>
      <c r="J3" s="113" t="s">
        <v>21</v>
      </c>
      <c r="K3" s="116" t="s">
        <v>22</v>
      </c>
      <c r="L3" s="9">
        <v>1</v>
      </c>
      <c r="M3" s="10">
        <v>0.375</v>
      </c>
      <c r="N3" s="11" t="s">
        <v>23</v>
      </c>
      <c r="O3" s="12" t="str">
        <f>A3</f>
        <v>白鷹東中</v>
      </c>
      <c r="P3" s="13">
        <v>4</v>
      </c>
      <c r="Q3" s="14" t="s">
        <v>25</v>
      </c>
      <c r="R3" s="15">
        <v>0</v>
      </c>
      <c r="S3" s="16" t="str">
        <f>B3</f>
        <v>アビーカ</v>
      </c>
      <c r="T3" s="15" t="str">
        <f>A4</f>
        <v>飯豊中</v>
      </c>
      <c r="U3" s="12" t="str">
        <f>B4</f>
        <v>赤湯中</v>
      </c>
      <c r="V3" s="12" t="str">
        <f>B4</f>
        <v>赤湯中</v>
      </c>
      <c r="W3" s="13" t="str">
        <f>A4</f>
        <v>飯豊中</v>
      </c>
      <c r="X3" s="119" t="s">
        <v>26</v>
      </c>
    </row>
    <row r="4" spans="1:24" ht="12" customHeight="1">
      <c r="A4" s="5" t="s">
        <v>27</v>
      </c>
      <c r="B4" s="17" t="s">
        <v>28</v>
      </c>
      <c r="C4" s="8" t="s">
        <v>29</v>
      </c>
      <c r="D4" s="5" t="s">
        <v>30</v>
      </c>
      <c r="E4" s="17" t="s">
        <v>31</v>
      </c>
      <c r="F4" s="8" t="s">
        <v>32</v>
      </c>
      <c r="G4" s="5" t="s">
        <v>33</v>
      </c>
      <c r="H4" s="17" t="s">
        <v>34</v>
      </c>
      <c r="I4" s="8" t="s">
        <v>35</v>
      </c>
      <c r="J4" s="114"/>
      <c r="K4" s="117"/>
      <c r="L4" s="18">
        <v>2</v>
      </c>
      <c r="M4" s="19">
        <v>0.4166666666666667</v>
      </c>
      <c r="N4" s="20" t="s">
        <v>36</v>
      </c>
      <c r="O4" s="21" t="str">
        <f>A4</f>
        <v>飯豊中</v>
      </c>
      <c r="P4" s="22">
        <v>0</v>
      </c>
      <c r="Q4" s="23" t="s">
        <v>37</v>
      </c>
      <c r="R4" s="24">
        <v>5</v>
      </c>
      <c r="S4" s="25" t="str">
        <f>B4</f>
        <v>赤湯中</v>
      </c>
      <c r="T4" s="24" t="str">
        <f>A3</f>
        <v>白鷹東中</v>
      </c>
      <c r="U4" s="21" t="str">
        <f>B3</f>
        <v>アビーカ</v>
      </c>
      <c r="V4" s="21" t="str">
        <f>B3</f>
        <v>アビーカ</v>
      </c>
      <c r="W4" s="22" t="str">
        <f>A3</f>
        <v>白鷹東中</v>
      </c>
      <c r="X4" s="120"/>
    </row>
    <row r="5" spans="1:24" ht="12" customHeight="1">
      <c r="A5" s="2" t="str">
        <f>A3</f>
        <v>白鷹東中</v>
      </c>
      <c r="B5" s="3" t="str">
        <f>D3</f>
        <v>小国中</v>
      </c>
      <c r="C5" s="4" t="str">
        <f>G3</f>
        <v>米沢六中</v>
      </c>
      <c r="D5" s="2" t="str">
        <f>B3</f>
        <v>アビーカ</v>
      </c>
      <c r="E5" s="3" t="str">
        <f>E3</f>
        <v>宮内中</v>
      </c>
      <c r="F5" s="4" t="str">
        <f>H3</f>
        <v>アヴァンサール</v>
      </c>
      <c r="G5" s="2" t="str">
        <f>C3</f>
        <v>米沢三中</v>
      </c>
      <c r="H5" s="3" t="str">
        <f>F3</f>
        <v>米沢五中</v>
      </c>
      <c r="I5" s="4" t="str">
        <f>I3</f>
        <v>高畠四中</v>
      </c>
      <c r="J5" s="114"/>
      <c r="K5" s="117"/>
      <c r="L5" s="18">
        <v>3</v>
      </c>
      <c r="M5" s="19">
        <v>0.4583333333333333</v>
      </c>
      <c r="N5" s="20" t="s">
        <v>38</v>
      </c>
      <c r="O5" s="21" t="str">
        <f>C3</f>
        <v>米沢三中</v>
      </c>
      <c r="P5" s="22">
        <v>1</v>
      </c>
      <c r="Q5" s="23" t="s">
        <v>37</v>
      </c>
      <c r="R5" s="24">
        <v>0</v>
      </c>
      <c r="S5" s="26" t="str">
        <f>A3</f>
        <v>白鷹東中</v>
      </c>
      <c r="T5" s="24" t="str">
        <f>C4</f>
        <v>川西中</v>
      </c>
      <c r="U5" s="21" t="str">
        <f>A4</f>
        <v>飯豊中</v>
      </c>
      <c r="V5" s="21" t="str">
        <f>A4</f>
        <v>飯豊中</v>
      </c>
      <c r="W5" s="22" t="str">
        <f>C4</f>
        <v>川西中</v>
      </c>
      <c r="X5" s="120"/>
    </row>
    <row r="6" spans="1:24" ht="12" customHeight="1">
      <c r="A6" s="5" t="str">
        <f>A4</f>
        <v>飯豊中</v>
      </c>
      <c r="B6" s="17" t="str">
        <f>D4</f>
        <v>米沢七中</v>
      </c>
      <c r="C6" s="8" t="str">
        <f>G4</f>
        <v>米沢一中</v>
      </c>
      <c r="D6" s="5" t="str">
        <f>B4</f>
        <v>赤湯中</v>
      </c>
      <c r="E6" s="17" t="str">
        <f>E4</f>
        <v>南原中</v>
      </c>
      <c r="F6" s="8" t="str">
        <f>H4</f>
        <v>高畠一中</v>
      </c>
      <c r="G6" s="5" t="str">
        <f>C4</f>
        <v>川西中</v>
      </c>
      <c r="H6" s="17" t="str">
        <f>F4</f>
        <v>米沢四中</v>
      </c>
      <c r="I6" s="8" t="str">
        <f>I4</f>
        <v>ＦＣ米沢</v>
      </c>
      <c r="J6" s="114"/>
      <c r="K6" s="117"/>
      <c r="L6" s="18">
        <v>4</v>
      </c>
      <c r="M6" s="19">
        <v>0.5</v>
      </c>
      <c r="N6" s="20" t="s">
        <v>36</v>
      </c>
      <c r="O6" s="21" t="str">
        <f>C4</f>
        <v>川西中</v>
      </c>
      <c r="P6" s="22">
        <v>5</v>
      </c>
      <c r="Q6" s="23" t="s">
        <v>37</v>
      </c>
      <c r="R6" s="24">
        <v>0</v>
      </c>
      <c r="S6" s="26" t="str">
        <f>A4</f>
        <v>飯豊中</v>
      </c>
      <c r="T6" s="24" t="str">
        <f>C3</f>
        <v>米沢三中</v>
      </c>
      <c r="U6" s="21" t="str">
        <f>A3</f>
        <v>白鷹東中</v>
      </c>
      <c r="V6" s="21" t="str">
        <f>A3</f>
        <v>白鷹東中</v>
      </c>
      <c r="W6" s="22" t="str">
        <f>C3</f>
        <v>米沢三中</v>
      </c>
      <c r="X6" s="120"/>
    </row>
    <row r="7" spans="1:24" ht="12" customHeight="1">
      <c r="A7" s="2" t="str">
        <f>A3</f>
        <v>白鷹東中</v>
      </c>
      <c r="B7" s="3" t="str">
        <f>H3</f>
        <v>アヴァンサール</v>
      </c>
      <c r="C7" s="4" t="str">
        <f>F3</f>
        <v>米沢五中</v>
      </c>
      <c r="D7" s="2" t="str">
        <f>D3</f>
        <v>小国中</v>
      </c>
      <c r="E7" s="3" t="str">
        <f>B3</f>
        <v>アビーカ</v>
      </c>
      <c r="F7" s="4" t="str">
        <f>I3</f>
        <v>高畠四中</v>
      </c>
      <c r="G7" s="2" t="str">
        <f>G3</f>
        <v>米沢六中</v>
      </c>
      <c r="H7" s="3" t="str">
        <f>E3</f>
        <v>宮内中</v>
      </c>
      <c r="I7" s="4" t="str">
        <f>C3</f>
        <v>米沢三中</v>
      </c>
      <c r="J7" s="114"/>
      <c r="K7" s="117"/>
      <c r="L7" s="18">
        <v>5</v>
      </c>
      <c r="M7" s="19">
        <v>0.5416666666666666</v>
      </c>
      <c r="N7" s="20" t="s">
        <v>38</v>
      </c>
      <c r="O7" s="21" t="str">
        <f>B3</f>
        <v>アビーカ</v>
      </c>
      <c r="P7" s="22">
        <v>0</v>
      </c>
      <c r="Q7" s="23" t="s">
        <v>37</v>
      </c>
      <c r="R7" s="24">
        <v>3</v>
      </c>
      <c r="S7" s="26" t="str">
        <f>C3</f>
        <v>米沢三中</v>
      </c>
      <c r="T7" s="24" t="str">
        <f>B4</f>
        <v>赤湯中</v>
      </c>
      <c r="U7" s="21" t="str">
        <f>C4</f>
        <v>川西中</v>
      </c>
      <c r="V7" s="21" t="str">
        <f>C4</f>
        <v>川西中</v>
      </c>
      <c r="W7" s="22" t="str">
        <f>B4</f>
        <v>赤湯中</v>
      </c>
      <c r="X7" s="120"/>
    </row>
    <row r="8" spans="1:24" ht="12" customHeight="1">
      <c r="A8" s="5" t="str">
        <f>A4</f>
        <v>飯豊中</v>
      </c>
      <c r="B8" s="17" t="str">
        <f>H4</f>
        <v>高畠一中</v>
      </c>
      <c r="C8" s="8" t="str">
        <f>F4</f>
        <v>米沢四中</v>
      </c>
      <c r="D8" s="5" t="str">
        <f>D4</f>
        <v>米沢七中</v>
      </c>
      <c r="E8" s="17" t="str">
        <f>B4</f>
        <v>赤湯中</v>
      </c>
      <c r="F8" s="8" t="str">
        <f>I4</f>
        <v>ＦＣ米沢</v>
      </c>
      <c r="G8" s="5" t="str">
        <f>G4</f>
        <v>米沢一中</v>
      </c>
      <c r="H8" s="17" t="str">
        <f>E4</f>
        <v>南原中</v>
      </c>
      <c r="I8" s="8" t="str">
        <f>C4</f>
        <v>川西中</v>
      </c>
      <c r="J8" s="114"/>
      <c r="K8" s="117"/>
      <c r="L8" s="27">
        <v>6</v>
      </c>
      <c r="M8" s="28">
        <v>0.5833333333333334</v>
      </c>
      <c r="N8" s="29" t="s">
        <v>36</v>
      </c>
      <c r="O8" s="30" t="str">
        <f>B4</f>
        <v>赤湯中</v>
      </c>
      <c r="P8" s="31">
        <v>2</v>
      </c>
      <c r="Q8" s="32" t="s">
        <v>37</v>
      </c>
      <c r="R8" s="33">
        <v>1</v>
      </c>
      <c r="S8" s="34" t="str">
        <f>C4</f>
        <v>川西中</v>
      </c>
      <c r="T8" s="33" t="str">
        <f>B3</f>
        <v>アビーカ</v>
      </c>
      <c r="U8" s="35" t="str">
        <f>C3</f>
        <v>米沢三中</v>
      </c>
      <c r="V8" s="35" t="str">
        <f>C3</f>
        <v>米沢三中</v>
      </c>
      <c r="W8" s="31" t="str">
        <f>B3</f>
        <v>アビーカ</v>
      </c>
      <c r="X8" s="121"/>
    </row>
    <row r="9" spans="1:24" ht="12" customHeight="1">
      <c r="A9" s="2" t="str">
        <f>A3</f>
        <v>白鷹東中</v>
      </c>
      <c r="B9" s="3" t="str">
        <f>E3</f>
        <v>宮内中</v>
      </c>
      <c r="C9" s="4" t="str">
        <f>I3</f>
        <v>高畠四中</v>
      </c>
      <c r="D9" s="2" t="str">
        <f>D3</f>
        <v>小国中</v>
      </c>
      <c r="E9" s="3" t="str">
        <f>H3</f>
        <v>アヴァンサール</v>
      </c>
      <c r="F9" s="4" t="str">
        <f>C3</f>
        <v>米沢三中</v>
      </c>
      <c r="G9" s="2" t="str">
        <f>G3</f>
        <v>米沢六中</v>
      </c>
      <c r="H9" s="3" t="str">
        <f>B3</f>
        <v>アビーカ</v>
      </c>
      <c r="I9" s="4" t="str">
        <f>F3</f>
        <v>米沢五中</v>
      </c>
      <c r="J9" s="114"/>
      <c r="K9" s="117"/>
      <c r="L9" s="9">
        <v>1</v>
      </c>
      <c r="M9" s="10">
        <v>0.375</v>
      </c>
      <c r="N9" s="11" t="s">
        <v>38</v>
      </c>
      <c r="O9" s="12" t="str">
        <f>E3</f>
        <v>宮内中</v>
      </c>
      <c r="P9" s="13">
        <v>1</v>
      </c>
      <c r="Q9" s="14" t="s">
        <v>37</v>
      </c>
      <c r="R9" s="15">
        <v>2</v>
      </c>
      <c r="S9" s="36" t="str">
        <f>F3</f>
        <v>米沢五中</v>
      </c>
      <c r="T9" s="15" t="str">
        <f>E4</f>
        <v>南原中</v>
      </c>
      <c r="U9" s="12" t="str">
        <f>F4</f>
        <v>米沢四中</v>
      </c>
      <c r="V9" s="12" t="str">
        <f>F4</f>
        <v>米沢四中</v>
      </c>
      <c r="W9" s="13" t="str">
        <f>E4</f>
        <v>南原中</v>
      </c>
      <c r="X9" s="122" t="s">
        <v>39</v>
      </c>
    </row>
    <row r="10" spans="1:24" ht="12" customHeight="1">
      <c r="A10" s="5" t="str">
        <f>A4</f>
        <v>飯豊中</v>
      </c>
      <c r="B10" s="17" t="str">
        <f>E4</f>
        <v>南原中</v>
      </c>
      <c r="C10" s="8" t="str">
        <f>I4</f>
        <v>ＦＣ米沢</v>
      </c>
      <c r="D10" s="5" t="str">
        <f>D4</f>
        <v>米沢七中</v>
      </c>
      <c r="E10" s="17" t="str">
        <f>H4</f>
        <v>高畠一中</v>
      </c>
      <c r="F10" s="8" t="str">
        <f>C4</f>
        <v>川西中</v>
      </c>
      <c r="G10" s="5" t="str">
        <f>G4</f>
        <v>米沢一中</v>
      </c>
      <c r="H10" s="17" t="str">
        <f>B4</f>
        <v>赤湯中</v>
      </c>
      <c r="I10" s="8" t="str">
        <f>F4</f>
        <v>米沢四中</v>
      </c>
      <c r="J10" s="114"/>
      <c r="K10" s="117"/>
      <c r="L10" s="18">
        <v>2</v>
      </c>
      <c r="M10" s="19">
        <v>0.4166666666666667</v>
      </c>
      <c r="N10" s="20" t="s">
        <v>40</v>
      </c>
      <c r="O10" s="37" t="str">
        <f>E4</f>
        <v>南原中</v>
      </c>
      <c r="P10" s="22">
        <v>2</v>
      </c>
      <c r="Q10" s="23" t="s">
        <v>41</v>
      </c>
      <c r="R10" s="24">
        <v>1</v>
      </c>
      <c r="S10" s="25" t="str">
        <f>F4</f>
        <v>米沢四中</v>
      </c>
      <c r="T10" s="24" t="str">
        <f>E3</f>
        <v>宮内中</v>
      </c>
      <c r="U10" s="21" t="str">
        <f>F3</f>
        <v>米沢五中</v>
      </c>
      <c r="V10" s="21" t="str">
        <f>F3</f>
        <v>米沢五中</v>
      </c>
      <c r="W10" s="22" t="str">
        <f>E3</f>
        <v>宮内中</v>
      </c>
      <c r="X10" s="123"/>
    </row>
    <row r="11" spans="10:24" ht="12" customHeight="1">
      <c r="J11" s="114"/>
      <c r="K11" s="117"/>
      <c r="L11" s="18">
        <v>3</v>
      </c>
      <c r="M11" s="19">
        <v>0.4583333333333333</v>
      </c>
      <c r="N11" s="20" t="s">
        <v>42</v>
      </c>
      <c r="O11" s="21" t="str">
        <f>D3</f>
        <v>小国中</v>
      </c>
      <c r="P11" s="22">
        <v>1</v>
      </c>
      <c r="Q11" s="23" t="s">
        <v>41</v>
      </c>
      <c r="R11" s="24">
        <v>6</v>
      </c>
      <c r="S11" s="26" t="str">
        <f>E3</f>
        <v>宮内中</v>
      </c>
      <c r="T11" s="24" t="str">
        <f>D4</f>
        <v>米沢七中</v>
      </c>
      <c r="U11" s="21" t="str">
        <f>E4</f>
        <v>南原中</v>
      </c>
      <c r="V11" s="21" t="str">
        <f>E4</f>
        <v>南原中</v>
      </c>
      <c r="W11" s="22" t="str">
        <f>D4</f>
        <v>米沢七中</v>
      </c>
      <c r="X11" s="123"/>
    </row>
    <row r="12" spans="10:24" ht="12" customHeight="1">
      <c r="J12" s="114"/>
      <c r="K12" s="117"/>
      <c r="L12" s="18">
        <v>4</v>
      </c>
      <c r="M12" s="19">
        <v>0.5</v>
      </c>
      <c r="N12" s="20" t="s">
        <v>40</v>
      </c>
      <c r="O12" s="21" t="str">
        <f>D4</f>
        <v>米沢七中</v>
      </c>
      <c r="P12" s="22">
        <v>0</v>
      </c>
      <c r="Q12" s="23" t="s">
        <v>41</v>
      </c>
      <c r="R12" s="24">
        <v>1</v>
      </c>
      <c r="S12" s="26" t="str">
        <f>E4</f>
        <v>南原中</v>
      </c>
      <c r="T12" s="24" t="str">
        <f>D3</f>
        <v>小国中</v>
      </c>
      <c r="U12" s="21" t="str">
        <f>E3</f>
        <v>宮内中</v>
      </c>
      <c r="V12" s="21" t="str">
        <f>E3</f>
        <v>宮内中</v>
      </c>
      <c r="W12" s="22" t="str">
        <f>D3</f>
        <v>小国中</v>
      </c>
      <c r="X12" s="123"/>
    </row>
    <row r="13" spans="10:24" ht="12" customHeight="1">
      <c r="J13" s="114"/>
      <c r="K13" s="117"/>
      <c r="L13" s="18">
        <v>5</v>
      </c>
      <c r="M13" s="19">
        <v>0.5416666666666666</v>
      </c>
      <c r="N13" s="20" t="s">
        <v>42</v>
      </c>
      <c r="O13" s="21" t="str">
        <f>F3</f>
        <v>米沢五中</v>
      </c>
      <c r="P13" s="22">
        <v>3</v>
      </c>
      <c r="Q13" s="23" t="s">
        <v>41</v>
      </c>
      <c r="R13" s="24">
        <v>0</v>
      </c>
      <c r="S13" s="26" t="str">
        <f>D3</f>
        <v>小国中</v>
      </c>
      <c r="T13" s="24" t="str">
        <f>F4</f>
        <v>米沢四中</v>
      </c>
      <c r="U13" s="21" t="str">
        <f>D4</f>
        <v>米沢七中</v>
      </c>
      <c r="V13" s="21" t="str">
        <f>D4</f>
        <v>米沢七中</v>
      </c>
      <c r="W13" s="22" t="str">
        <f>F4</f>
        <v>米沢四中</v>
      </c>
      <c r="X13" s="123"/>
    </row>
    <row r="14" spans="10:24" ht="12" customHeight="1">
      <c r="J14" s="114"/>
      <c r="K14" s="117"/>
      <c r="L14" s="27">
        <v>6</v>
      </c>
      <c r="M14" s="28">
        <v>0.5833333333333334</v>
      </c>
      <c r="N14" s="29" t="s">
        <v>40</v>
      </c>
      <c r="O14" s="30" t="str">
        <f>F4</f>
        <v>米沢四中</v>
      </c>
      <c r="P14" s="31">
        <v>3</v>
      </c>
      <c r="Q14" s="32" t="s">
        <v>41</v>
      </c>
      <c r="R14" s="33">
        <v>2</v>
      </c>
      <c r="S14" s="34" t="str">
        <f>D4</f>
        <v>米沢七中</v>
      </c>
      <c r="T14" s="33" t="str">
        <f>F3</f>
        <v>米沢五中</v>
      </c>
      <c r="U14" s="35" t="str">
        <f>D3</f>
        <v>小国中</v>
      </c>
      <c r="V14" s="35" t="str">
        <f>D3</f>
        <v>小国中</v>
      </c>
      <c r="W14" s="31" t="str">
        <f>F3</f>
        <v>米沢五中</v>
      </c>
      <c r="X14" s="124"/>
    </row>
    <row r="15" spans="10:24" ht="12" customHeight="1">
      <c r="J15" s="114"/>
      <c r="K15" s="117"/>
      <c r="L15" s="9">
        <v>1</v>
      </c>
      <c r="M15" s="10">
        <v>0.375</v>
      </c>
      <c r="N15" s="11" t="s">
        <v>42</v>
      </c>
      <c r="O15" s="38" t="str">
        <f>G3</f>
        <v>米沢六中</v>
      </c>
      <c r="P15" s="13">
        <v>0</v>
      </c>
      <c r="Q15" s="14" t="s">
        <v>41</v>
      </c>
      <c r="R15" s="15">
        <v>7</v>
      </c>
      <c r="S15" s="36" t="str">
        <f>H3</f>
        <v>アヴァンサール</v>
      </c>
      <c r="T15" s="15" t="str">
        <f>G4</f>
        <v>米沢一中</v>
      </c>
      <c r="U15" s="12" t="str">
        <f>H4</f>
        <v>高畠一中</v>
      </c>
      <c r="V15" s="12" t="str">
        <f>H4</f>
        <v>高畠一中</v>
      </c>
      <c r="W15" s="13" t="str">
        <f>G4</f>
        <v>米沢一中</v>
      </c>
      <c r="X15" s="119" t="s">
        <v>43</v>
      </c>
    </row>
    <row r="16" spans="10:24" ht="12" customHeight="1">
      <c r="J16" s="114"/>
      <c r="K16" s="117"/>
      <c r="L16" s="18">
        <v>2</v>
      </c>
      <c r="M16" s="19">
        <v>0.4166666666666667</v>
      </c>
      <c r="N16" s="20" t="s">
        <v>44</v>
      </c>
      <c r="O16" s="37" t="str">
        <f>G4</f>
        <v>米沢一中</v>
      </c>
      <c r="P16" s="22">
        <v>0</v>
      </c>
      <c r="Q16" s="23" t="s">
        <v>45</v>
      </c>
      <c r="R16" s="24">
        <v>5</v>
      </c>
      <c r="S16" s="26" t="str">
        <f>H4</f>
        <v>高畠一中</v>
      </c>
      <c r="T16" s="24" t="str">
        <f>G3</f>
        <v>米沢六中</v>
      </c>
      <c r="U16" s="21" t="str">
        <f>H3</f>
        <v>アヴァンサール</v>
      </c>
      <c r="V16" s="21" t="str">
        <f>H3</f>
        <v>アヴァンサール</v>
      </c>
      <c r="W16" s="22" t="str">
        <f>G3</f>
        <v>米沢六中</v>
      </c>
      <c r="X16" s="120"/>
    </row>
    <row r="17" spans="10:24" ht="12" customHeight="1">
      <c r="J17" s="114"/>
      <c r="K17" s="117"/>
      <c r="L17" s="18">
        <v>3</v>
      </c>
      <c r="M17" s="19">
        <v>0.4583333333333333</v>
      </c>
      <c r="N17" s="20" t="s">
        <v>46</v>
      </c>
      <c r="O17" s="21" t="str">
        <f>I3</f>
        <v>高畠四中</v>
      </c>
      <c r="P17" s="22">
        <v>2</v>
      </c>
      <c r="Q17" s="23" t="s">
        <v>45</v>
      </c>
      <c r="R17" s="24">
        <v>1</v>
      </c>
      <c r="S17" s="26" t="str">
        <f>G3</f>
        <v>米沢六中</v>
      </c>
      <c r="T17" s="24" t="str">
        <f>I4</f>
        <v>ＦＣ米沢</v>
      </c>
      <c r="U17" s="21" t="str">
        <f>G4</f>
        <v>米沢一中</v>
      </c>
      <c r="V17" s="21" t="str">
        <f>G4</f>
        <v>米沢一中</v>
      </c>
      <c r="W17" s="22" t="str">
        <f>I4</f>
        <v>ＦＣ米沢</v>
      </c>
      <c r="X17" s="120"/>
    </row>
    <row r="18" spans="10:24" ht="12" customHeight="1">
      <c r="J18" s="114"/>
      <c r="K18" s="117"/>
      <c r="L18" s="18">
        <v>4</v>
      </c>
      <c r="M18" s="19">
        <v>0.5</v>
      </c>
      <c r="N18" s="20" t="s">
        <v>44</v>
      </c>
      <c r="O18" s="21" t="str">
        <f>I4</f>
        <v>ＦＣ米沢</v>
      </c>
      <c r="P18" s="22">
        <v>0</v>
      </c>
      <c r="Q18" s="23" t="s">
        <v>45</v>
      </c>
      <c r="R18" s="24">
        <v>1</v>
      </c>
      <c r="S18" s="26" t="str">
        <f>G4</f>
        <v>米沢一中</v>
      </c>
      <c r="T18" s="24" t="str">
        <f>I3</f>
        <v>高畠四中</v>
      </c>
      <c r="U18" s="21" t="str">
        <f>G3</f>
        <v>米沢六中</v>
      </c>
      <c r="V18" s="21" t="str">
        <f>G3</f>
        <v>米沢六中</v>
      </c>
      <c r="W18" s="22" t="str">
        <f>I3</f>
        <v>高畠四中</v>
      </c>
      <c r="X18" s="120"/>
    </row>
    <row r="19" spans="10:24" ht="12" customHeight="1">
      <c r="J19" s="114"/>
      <c r="K19" s="117"/>
      <c r="L19" s="18">
        <v>5</v>
      </c>
      <c r="M19" s="19">
        <v>0.5416666666666666</v>
      </c>
      <c r="N19" s="20" t="s">
        <v>46</v>
      </c>
      <c r="O19" s="21" t="str">
        <f>H3</f>
        <v>アヴァンサール</v>
      </c>
      <c r="P19" s="22">
        <v>3</v>
      </c>
      <c r="Q19" s="23" t="s">
        <v>45</v>
      </c>
      <c r="R19" s="24">
        <v>0</v>
      </c>
      <c r="S19" s="26" t="str">
        <f>I3</f>
        <v>高畠四中</v>
      </c>
      <c r="T19" s="24" t="str">
        <f>H4</f>
        <v>高畠一中</v>
      </c>
      <c r="U19" s="21" t="str">
        <f>I4</f>
        <v>ＦＣ米沢</v>
      </c>
      <c r="V19" s="21" t="str">
        <f>I4</f>
        <v>ＦＣ米沢</v>
      </c>
      <c r="W19" s="22" t="str">
        <f>H4</f>
        <v>高畠一中</v>
      </c>
      <c r="X19" s="120"/>
    </row>
    <row r="20" spans="10:24" ht="12" customHeight="1">
      <c r="J20" s="115"/>
      <c r="K20" s="118"/>
      <c r="L20" s="27">
        <v>6</v>
      </c>
      <c r="M20" s="28">
        <v>0.5833333333333334</v>
      </c>
      <c r="N20" s="29" t="s">
        <v>44</v>
      </c>
      <c r="O20" s="30" t="str">
        <f>H4</f>
        <v>高畠一中</v>
      </c>
      <c r="P20" s="31">
        <v>6</v>
      </c>
      <c r="Q20" s="32" t="s">
        <v>45</v>
      </c>
      <c r="R20" s="33">
        <v>0</v>
      </c>
      <c r="S20" s="34" t="str">
        <f>I4</f>
        <v>ＦＣ米沢</v>
      </c>
      <c r="T20" s="33" t="str">
        <f>H3</f>
        <v>アヴァンサール</v>
      </c>
      <c r="U20" s="35" t="str">
        <f>I3</f>
        <v>高畠四中</v>
      </c>
      <c r="V20" s="35" t="str">
        <f>I3</f>
        <v>高畠四中</v>
      </c>
      <c r="W20" s="31" t="str">
        <f>H3</f>
        <v>アヴァンサール</v>
      </c>
      <c r="X20" s="121"/>
    </row>
    <row r="21" spans="10:24" ht="12" customHeight="1">
      <c r="J21" s="113" t="s">
        <v>47</v>
      </c>
      <c r="K21" s="131" t="s">
        <v>48</v>
      </c>
      <c r="L21" s="9">
        <v>1</v>
      </c>
      <c r="M21" s="39">
        <v>0.375</v>
      </c>
      <c r="N21" s="40" t="s">
        <v>23</v>
      </c>
      <c r="O21" s="41" t="str">
        <f>A3</f>
        <v>白鷹東中</v>
      </c>
      <c r="P21" s="13">
        <v>0</v>
      </c>
      <c r="Q21" s="14" t="s">
        <v>25</v>
      </c>
      <c r="R21" s="15">
        <v>0</v>
      </c>
      <c r="S21" s="16" t="str">
        <f>D3</f>
        <v>小国中</v>
      </c>
      <c r="T21" s="42" t="str">
        <f>A4</f>
        <v>飯豊中</v>
      </c>
      <c r="U21" s="12" t="str">
        <f>D4</f>
        <v>米沢七中</v>
      </c>
      <c r="V21" s="12" t="str">
        <f>D4</f>
        <v>米沢七中</v>
      </c>
      <c r="W21" s="36" t="str">
        <f>A4</f>
        <v>飯豊中</v>
      </c>
      <c r="X21" s="134" t="s">
        <v>74</v>
      </c>
    </row>
    <row r="22" spans="10:24" ht="12" customHeight="1">
      <c r="J22" s="114"/>
      <c r="K22" s="132"/>
      <c r="L22" s="18">
        <v>2</v>
      </c>
      <c r="M22" s="43">
        <v>0.4166666666666667</v>
      </c>
      <c r="N22" s="44" t="s">
        <v>49</v>
      </c>
      <c r="O22" s="45" t="str">
        <f>A4</f>
        <v>飯豊中</v>
      </c>
      <c r="P22" s="22">
        <v>0</v>
      </c>
      <c r="Q22" s="23" t="s">
        <v>50</v>
      </c>
      <c r="R22" s="24">
        <v>1</v>
      </c>
      <c r="S22" s="26" t="str">
        <f>D4</f>
        <v>米沢七中</v>
      </c>
      <c r="T22" s="45" t="str">
        <f>A3</f>
        <v>白鷹東中</v>
      </c>
      <c r="U22" s="21" t="str">
        <f>D3</f>
        <v>小国中</v>
      </c>
      <c r="V22" s="21" t="str">
        <f>D3</f>
        <v>小国中</v>
      </c>
      <c r="W22" s="26" t="str">
        <f>A3</f>
        <v>白鷹東中</v>
      </c>
      <c r="X22" s="135"/>
    </row>
    <row r="23" spans="10:24" ht="12" customHeight="1">
      <c r="J23" s="114"/>
      <c r="K23" s="132"/>
      <c r="L23" s="18">
        <v>3</v>
      </c>
      <c r="M23" s="43">
        <v>0.4583333333333333</v>
      </c>
      <c r="N23" s="44" t="s">
        <v>51</v>
      </c>
      <c r="O23" s="45" t="str">
        <f>G3</f>
        <v>米沢六中</v>
      </c>
      <c r="P23" s="22">
        <v>0</v>
      </c>
      <c r="Q23" s="23" t="s">
        <v>50</v>
      </c>
      <c r="R23" s="24">
        <v>2</v>
      </c>
      <c r="S23" s="26" t="str">
        <f>A3</f>
        <v>白鷹東中</v>
      </c>
      <c r="T23" s="45" t="str">
        <f>G4</f>
        <v>米沢一中</v>
      </c>
      <c r="U23" s="21" t="str">
        <f>A4</f>
        <v>飯豊中</v>
      </c>
      <c r="V23" s="21" t="str">
        <f>A4</f>
        <v>飯豊中</v>
      </c>
      <c r="W23" s="26" t="str">
        <f>G4</f>
        <v>米沢一中</v>
      </c>
      <c r="X23" s="135"/>
    </row>
    <row r="24" spans="10:24" ht="12" customHeight="1">
      <c r="J24" s="114"/>
      <c r="K24" s="132"/>
      <c r="L24" s="18">
        <v>4</v>
      </c>
      <c r="M24" s="43">
        <v>0.5</v>
      </c>
      <c r="N24" s="44" t="s">
        <v>49</v>
      </c>
      <c r="O24" s="45" t="str">
        <f>G4</f>
        <v>米沢一中</v>
      </c>
      <c r="P24" s="22">
        <v>4</v>
      </c>
      <c r="Q24" s="23" t="s">
        <v>50</v>
      </c>
      <c r="R24" s="24">
        <v>0</v>
      </c>
      <c r="S24" s="26" t="str">
        <f>A4</f>
        <v>飯豊中</v>
      </c>
      <c r="T24" s="45" t="str">
        <f>G3</f>
        <v>米沢六中</v>
      </c>
      <c r="U24" s="21" t="str">
        <f>A3</f>
        <v>白鷹東中</v>
      </c>
      <c r="V24" s="21" t="str">
        <f>A3</f>
        <v>白鷹東中</v>
      </c>
      <c r="W24" s="26" t="str">
        <f>G3</f>
        <v>米沢六中</v>
      </c>
      <c r="X24" s="135"/>
    </row>
    <row r="25" spans="10:24" ht="12" customHeight="1">
      <c r="J25" s="114"/>
      <c r="K25" s="132"/>
      <c r="L25" s="18">
        <v>5</v>
      </c>
      <c r="M25" s="43">
        <v>0.5416666666666666</v>
      </c>
      <c r="N25" s="44" t="s">
        <v>51</v>
      </c>
      <c r="O25" s="45" t="str">
        <f>D3</f>
        <v>小国中</v>
      </c>
      <c r="P25" s="22">
        <v>7</v>
      </c>
      <c r="Q25" s="23" t="s">
        <v>50</v>
      </c>
      <c r="R25" s="24">
        <v>0</v>
      </c>
      <c r="S25" s="26" t="str">
        <f>G3</f>
        <v>米沢六中</v>
      </c>
      <c r="T25" s="45" t="str">
        <f>D4</f>
        <v>米沢七中</v>
      </c>
      <c r="U25" s="21" t="str">
        <f>G4</f>
        <v>米沢一中</v>
      </c>
      <c r="V25" s="21" t="str">
        <f>G4</f>
        <v>米沢一中</v>
      </c>
      <c r="W25" s="26" t="str">
        <f>D4</f>
        <v>米沢七中</v>
      </c>
      <c r="X25" s="135"/>
    </row>
    <row r="26" spans="10:24" ht="12" customHeight="1">
      <c r="J26" s="114"/>
      <c r="K26" s="132"/>
      <c r="L26" s="27">
        <v>6</v>
      </c>
      <c r="M26" s="46">
        <v>0.5833333333333334</v>
      </c>
      <c r="N26" s="47" t="s">
        <v>49</v>
      </c>
      <c r="O26" s="48" t="str">
        <f>D4</f>
        <v>米沢七中</v>
      </c>
      <c r="P26" s="31">
        <v>2</v>
      </c>
      <c r="Q26" s="32" t="s">
        <v>50</v>
      </c>
      <c r="R26" s="33">
        <v>1</v>
      </c>
      <c r="S26" s="34" t="str">
        <f>G4</f>
        <v>米沢一中</v>
      </c>
      <c r="T26" s="49" t="str">
        <f>D3</f>
        <v>小国中</v>
      </c>
      <c r="U26" s="35" t="str">
        <f>G3</f>
        <v>米沢六中</v>
      </c>
      <c r="V26" s="35" t="str">
        <f>G3</f>
        <v>米沢六中</v>
      </c>
      <c r="W26" s="50" t="str">
        <f>D3</f>
        <v>小国中</v>
      </c>
      <c r="X26" s="136"/>
    </row>
    <row r="27" spans="10:24" ht="12" customHeight="1">
      <c r="J27" s="114"/>
      <c r="K27" s="132"/>
      <c r="L27" s="9">
        <v>1</v>
      </c>
      <c r="M27" s="39">
        <v>0.375</v>
      </c>
      <c r="N27" s="40" t="s">
        <v>49</v>
      </c>
      <c r="O27" s="42" t="str">
        <f>C4</f>
        <v>川西中</v>
      </c>
      <c r="P27" s="13">
        <v>0</v>
      </c>
      <c r="Q27" s="14" t="s">
        <v>50</v>
      </c>
      <c r="R27" s="15">
        <v>1</v>
      </c>
      <c r="S27" s="36" t="str">
        <f>F4</f>
        <v>米沢四中</v>
      </c>
      <c r="T27" s="42" t="str">
        <f>C3</f>
        <v>米沢三中</v>
      </c>
      <c r="U27" s="12" t="str">
        <f>F3</f>
        <v>米沢五中</v>
      </c>
      <c r="V27" s="12" t="str">
        <f>F3</f>
        <v>米沢五中</v>
      </c>
      <c r="W27" s="36" t="str">
        <f>C3</f>
        <v>米沢三中</v>
      </c>
      <c r="X27" s="134" t="s">
        <v>39</v>
      </c>
    </row>
    <row r="28" spans="10:24" ht="12" customHeight="1">
      <c r="J28" s="114"/>
      <c r="K28" s="132"/>
      <c r="L28" s="18">
        <v>2</v>
      </c>
      <c r="M28" s="43">
        <v>0.4166666666666667</v>
      </c>
      <c r="N28" s="44" t="s">
        <v>42</v>
      </c>
      <c r="O28" s="51" t="str">
        <f>C3</f>
        <v>米沢三中</v>
      </c>
      <c r="P28" s="22">
        <v>0</v>
      </c>
      <c r="Q28" s="23" t="s">
        <v>41</v>
      </c>
      <c r="R28" s="24">
        <v>4</v>
      </c>
      <c r="S28" s="25" t="str">
        <f>F3</f>
        <v>米沢五中</v>
      </c>
      <c r="T28" s="45" t="str">
        <f>C4</f>
        <v>川西中</v>
      </c>
      <c r="U28" s="21" t="str">
        <f>F4</f>
        <v>米沢四中</v>
      </c>
      <c r="V28" s="21" t="str">
        <f>F4</f>
        <v>米沢四中</v>
      </c>
      <c r="W28" s="26" t="str">
        <f>C4</f>
        <v>川西中</v>
      </c>
      <c r="X28" s="135"/>
    </row>
    <row r="29" spans="10:24" ht="12" customHeight="1">
      <c r="J29" s="114"/>
      <c r="K29" s="132"/>
      <c r="L29" s="18">
        <v>3</v>
      </c>
      <c r="M29" s="43">
        <v>0.4583333333333333</v>
      </c>
      <c r="N29" s="44" t="s">
        <v>40</v>
      </c>
      <c r="O29" s="45" t="str">
        <f>F4</f>
        <v>米沢四中</v>
      </c>
      <c r="P29" s="22">
        <v>3</v>
      </c>
      <c r="Q29" s="23" t="s">
        <v>41</v>
      </c>
      <c r="R29" s="24">
        <v>0</v>
      </c>
      <c r="S29" s="26" t="str">
        <f>I4</f>
        <v>ＦＣ米沢</v>
      </c>
      <c r="T29" s="45" t="str">
        <f>F3</f>
        <v>米沢五中</v>
      </c>
      <c r="U29" s="21" t="str">
        <f>I3</f>
        <v>高畠四中</v>
      </c>
      <c r="V29" s="21" t="str">
        <f>I3</f>
        <v>高畠四中</v>
      </c>
      <c r="W29" s="26" t="str">
        <f>F3</f>
        <v>米沢五中</v>
      </c>
      <c r="X29" s="135"/>
    </row>
    <row r="30" spans="10:24" ht="12" customHeight="1">
      <c r="J30" s="114"/>
      <c r="K30" s="132"/>
      <c r="L30" s="18">
        <v>4</v>
      </c>
      <c r="M30" s="43">
        <v>0.5</v>
      </c>
      <c r="N30" s="44" t="s">
        <v>42</v>
      </c>
      <c r="O30" s="45" t="str">
        <f>F3</f>
        <v>米沢五中</v>
      </c>
      <c r="P30" s="22">
        <v>3</v>
      </c>
      <c r="Q30" s="23" t="s">
        <v>41</v>
      </c>
      <c r="R30" s="24">
        <v>1</v>
      </c>
      <c r="S30" s="26" t="str">
        <f>I3</f>
        <v>高畠四中</v>
      </c>
      <c r="T30" s="45" t="str">
        <f>F4</f>
        <v>米沢四中</v>
      </c>
      <c r="U30" s="21" t="str">
        <f>I4</f>
        <v>ＦＣ米沢</v>
      </c>
      <c r="V30" s="21" t="str">
        <f>I4</f>
        <v>ＦＣ米沢</v>
      </c>
      <c r="W30" s="26" t="str">
        <f>F4</f>
        <v>米沢四中</v>
      </c>
      <c r="X30" s="135"/>
    </row>
    <row r="31" spans="10:24" ht="12" customHeight="1">
      <c r="J31" s="114"/>
      <c r="K31" s="132"/>
      <c r="L31" s="18">
        <v>5</v>
      </c>
      <c r="M31" s="43">
        <v>0.5416666666666666</v>
      </c>
      <c r="N31" s="44" t="s">
        <v>40</v>
      </c>
      <c r="O31" s="45" t="str">
        <f>I4</f>
        <v>ＦＣ米沢</v>
      </c>
      <c r="P31" s="22">
        <v>2</v>
      </c>
      <c r="Q31" s="23" t="s">
        <v>41</v>
      </c>
      <c r="R31" s="24">
        <v>2</v>
      </c>
      <c r="S31" s="26" t="str">
        <f>C4</f>
        <v>川西中</v>
      </c>
      <c r="T31" s="45" t="str">
        <f>I3</f>
        <v>高畠四中</v>
      </c>
      <c r="U31" s="21" t="str">
        <f>C3</f>
        <v>米沢三中</v>
      </c>
      <c r="V31" s="21" t="str">
        <f>C3</f>
        <v>米沢三中</v>
      </c>
      <c r="W31" s="26" t="str">
        <f>I3</f>
        <v>高畠四中</v>
      </c>
      <c r="X31" s="135"/>
    </row>
    <row r="32" spans="10:24" ht="12" customHeight="1">
      <c r="J32" s="114"/>
      <c r="K32" s="133"/>
      <c r="L32" s="27">
        <v>6</v>
      </c>
      <c r="M32" s="46">
        <v>0.5833333333333334</v>
      </c>
      <c r="N32" s="47" t="s">
        <v>42</v>
      </c>
      <c r="O32" s="48" t="str">
        <f>I3</f>
        <v>高畠四中</v>
      </c>
      <c r="P32" s="31">
        <v>0</v>
      </c>
      <c r="Q32" s="32" t="s">
        <v>41</v>
      </c>
      <c r="R32" s="33">
        <v>12</v>
      </c>
      <c r="S32" s="34" t="str">
        <f>C3</f>
        <v>米沢三中</v>
      </c>
      <c r="T32" s="49" t="str">
        <f>I4</f>
        <v>ＦＣ米沢</v>
      </c>
      <c r="U32" s="35" t="str">
        <f>C4</f>
        <v>川西中</v>
      </c>
      <c r="V32" s="35" t="str">
        <f>C4</f>
        <v>川西中</v>
      </c>
      <c r="W32" s="50" t="str">
        <f>I4</f>
        <v>ＦＣ米沢</v>
      </c>
      <c r="X32" s="136"/>
    </row>
    <row r="33" spans="10:24" ht="12" customHeight="1">
      <c r="J33" s="114"/>
      <c r="K33" s="179" t="s">
        <v>75</v>
      </c>
      <c r="L33" s="9">
        <v>1</v>
      </c>
      <c r="M33" s="39">
        <v>0.375</v>
      </c>
      <c r="N33" s="40" t="s">
        <v>52</v>
      </c>
      <c r="O33" s="41" t="str">
        <f>B4</f>
        <v>赤湯中</v>
      </c>
      <c r="P33" s="13"/>
      <c r="Q33" s="14" t="s">
        <v>25</v>
      </c>
      <c r="R33" s="15"/>
      <c r="S33" s="36" t="str">
        <f>E4</f>
        <v>南原中</v>
      </c>
      <c r="T33" s="42" t="str">
        <f>B3</f>
        <v>アビーカ</v>
      </c>
      <c r="U33" s="12" t="str">
        <f>E3</f>
        <v>宮内中</v>
      </c>
      <c r="V33" s="12" t="str">
        <f>E3</f>
        <v>宮内中</v>
      </c>
      <c r="W33" s="36" t="str">
        <f>B3</f>
        <v>アビーカ</v>
      </c>
      <c r="X33" s="119" t="s">
        <v>26</v>
      </c>
    </row>
    <row r="34" spans="10:24" ht="12" customHeight="1">
      <c r="J34" s="114"/>
      <c r="K34" s="180"/>
      <c r="L34" s="18">
        <v>2</v>
      </c>
      <c r="M34" s="43">
        <v>0.4166666666666667</v>
      </c>
      <c r="N34" s="44" t="s">
        <v>38</v>
      </c>
      <c r="O34" s="45" t="str">
        <f>B3</f>
        <v>アビーカ</v>
      </c>
      <c r="P34" s="22"/>
      <c r="Q34" s="23" t="s">
        <v>37</v>
      </c>
      <c r="R34" s="24"/>
      <c r="S34" s="25" t="str">
        <f>E3</f>
        <v>宮内中</v>
      </c>
      <c r="T34" s="45" t="str">
        <f>B4</f>
        <v>赤湯中</v>
      </c>
      <c r="U34" s="21" t="str">
        <f>E4</f>
        <v>南原中</v>
      </c>
      <c r="V34" s="21" t="str">
        <f>E4</f>
        <v>南原中</v>
      </c>
      <c r="W34" s="26" t="str">
        <f>B4</f>
        <v>赤湯中</v>
      </c>
      <c r="X34" s="120"/>
    </row>
    <row r="35" spans="10:24" ht="12" customHeight="1">
      <c r="J35" s="114"/>
      <c r="K35" s="180"/>
      <c r="L35" s="18">
        <v>3</v>
      </c>
      <c r="M35" s="43">
        <v>0.4583333333333333</v>
      </c>
      <c r="N35" s="44" t="s">
        <v>36</v>
      </c>
      <c r="O35" s="45" t="str">
        <f>E4</f>
        <v>南原中</v>
      </c>
      <c r="P35" s="22"/>
      <c r="Q35" s="23" t="s">
        <v>37</v>
      </c>
      <c r="R35" s="24"/>
      <c r="S35" s="26" t="str">
        <f>H4</f>
        <v>高畠一中</v>
      </c>
      <c r="T35" s="45" t="str">
        <f>E3</f>
        <v>宮内中</v>
      </c>
      <c r="U35" s="21" t="str">
        <f>H3</f>
        <v>アヴァンサール</v>
      </c>
      <c r="V35" s="21" t="str">
        <f>H3</f>
        <v>アヴァンサール</v>
      </c>
      <c r="W35" s="26" t="str">
        <f>E3</f>
        <v>宮内中</v>
      </c>
      <c r="X35" s="120"/>
    </row>
    <row r="36" spans="10:24" ht="12" customHeight="1">
      <c r="J36" s="114"/>
      <c r="K36" s="180"/>
      <c r="L36" s="18">
        <v>4</v>
      </c>
      <c r="M36" s="43">
        <v>0.5</v>
      </c>
      <c r="N36" s="44" t="s">
        <v>38</v>
      </c>
      <c r="O36" s="45" t="str">
        <f>E3</f>
        <v>宮内中</v>
      </c>
      <c r="P36" s="22"/>
      <c r="Q36" s="23" t="s">
        <v>37</v>
      </c>
      <c r="R36" s="24"/>
      <c r="S36" s="26" t="str">
        <f>H3</f>
        <v>アヴァンサール</v>
      </c>
      <c r="T36" s="45" t="str">
        <f>E4</f>
        <v>南原中</v>
      </c>
      <c r="U36" s="21" t="str">
        <f>H4</f>
        <v>高畠一中</v>
      </c>
      <c r="V36" s="21" t="str">
        <f>H4</f>
        <v>高畠一中</v>
      </c>
      <c r="W36" s="26" t="str">
        <f>E4</f>
        <v>南原中</v>
      </c>
      <c r="X36" s="120"/>
    </row>
    <row r="37" spans="10:24" ht="12" customHeight="1">
      <c r="J37" s="114"/>
      <c r="K37" s="180"/>
      <c r="L37" s="18">
        <v>5</v>
      </c>
      <c r="M37" s="43">
        <v>0.5416666666666666</v>
      </c>
      <c r="N37" s="44" t="s">
        <v>36</v>
      </c>
      <c r="O37" s="45" t="str">
        <f>H4</f>
        <v>高畠一中</v>
      </c>
      <c r="P37" s="22"/>
      <c r="Q37" s="23" t="s">
        <v>37</v>
      </c>
      <c r="R37" s="24"/>
      <c r="S37" s="26" t="str">
        <f>B4</f>
        <v>赤湯中</v>
      </c>
      <c r="T37" s="45" t="str">
        <f>H3</f>
        <v>アヴァンサール</v>
      </c>
      <c r="U37" s="21" t="str">
        <f>B3</f>
        <v>アビーカ</v>
      </c>
      <c r="V37" s="21" t="str">
        <f>B3</f>
        <v>アビーカ</v>
      </c>
      <c r="W37" s="26" t="str">
        <f>H3</f>
        <v>アヴァンサール</v>
      </c>
      <c r="X37" s="120"/>
    </row>
    <row r="38" spans="10:24" ht="12" customHeight="1">
      <c r="J38" s="115"/>
      <c r="K38" s="181"/>
      <c r="L38" s="27">
        <v>6</v>
      </c>
      <c r="M38" s="46">
        <v>0.5833333333333334</v>
      </c>
      <c r="N38" s="47" t="s">
        <v>38</v>
      </c>
      <c r="O38" s="48" t="str">
        <f>H3</f>
        <v>アヴァンサール</v>
      </c>
      <c r="P38" s="31"/>
      <c r="Q38" s="32" t="s">
        <v>37</v>
      </c>
      <c r="R38" s="33"/>
      <c r="S38" s="34" t="str">
        <f>B3</f>
        <v>アビーカ</v>
      </c>
      <c r="T38" s="49" t="str">
        <f>H4</f>
        <v>高畠一中</v>
      </c>
      <c r="U38" s="35" t="str">
        <f>B4</f>
        <v>赤湯中</v>
      </c>
      <c r="V38" s="35" t="str">
        <f>B4</f>
        <v>赤湯中</v>
      </c>
      <c r="W38" s="50" t="str">
        <f>H4</f>
        <v>高畠一中</v>
      </c>
      <c r="X38" s="121"/>
    </row>
    <row r="39" spans="10:24" ht="12" customHeight="1">
      <c r="J39" s="113" t="s">
        <v>53</v>
      </c>
      <c r="K39" s="131" t="s">
        <v>54</v>
      </c>
      <c r="L39" s="9">
        <v>1</v>
      </c>
      <c r="M39" s="39">
        <v>0.375</v>
      </c>
      <c r="N39" s="52" t="s">
        <v>23</v>
      </c>
      <c r="O39" s="53" t="str">
        <f>H3</f>
        <v>アヴァンサール</v>
      </c>
      <c r="P39" s="13"/>
      <c r="Q39" s="14" t="s">
        <v>25</v>
      </c>
      <c r="R39" s="15"/>
      <c r="S39" s="54" t="str">
        <f>F3</f>
        <v>米沢五中</v>
      </c>
      <c r="T39" s="42" t="str">
        <f>H4</f>
        <v>高畠一中</v>
      </c>
      <c r="U39" s="12" t="str">
        <f>F4</f>
        <v>米沢四中</v>
      </c>
      <c r="V39" s="12" t="str">
        <f>F4</f>
        <v>米沢四中</v>
      </c>
      <c r="W39" s="36" t="str">
        <f>H4</f>
        <v>高畠一中</v>
      </c>
      <c r="X39" s="134" t="s">
        <v>39</v>
      </c>
    </row>
    <row r="40" spans="10:24" ht="12" customHeight="1">
      <c r="J40" s="114"/>
      <c r="K40" s="132"/>
      <c r="L40" s="18">
        <v>2</v>
      </c>
      <c r="M40" s="43">
        <v>0.4166666666666667</v>
      </c>
      <c r="N40" s="55" t="s">
        <v>40</v>
      </c>
      <c r="O40" s="24" t="str">
        <f>H4</f>
        <v>高畠一中</v>
      </c>
      <c r="P40" s="22"/>
      <c r="Q40" s="23" t="s">
        <v>41</v>
      </c>
      <c r="R40" s="24"/>
      <c r="S40" s="22" t="str">
        <f>F4</f>
        <v>米沢四中</v>
      </c>
      <c r="T40" s="45" t="str">
        <f>H3</f>
        <v>アヴァンサール</v>
      </c>
      <c r="U40" s="21" t="str">
        <f>F3</f>
        <v>米沢五中</v>
      </c>
      <c r="V40" s="21" t="str">
        <f>F3</f>
        <v>米沢五中</v>
      </c>
      <c r="W40" s="26" t="str">
        <f>H3</f>
        <v>アヴァンサール</v>
      </c>
      <c r="X40" s="135"/>
    </row>
    <row r="41" spans="10:24" ht="12" customHeight="1">
      <c r="J41" s="114"/>
      <c r="K41" s="132"/>
      <c r="L41" s="18">
        <v>3</v>
      </c>
      <c r="M41" s="43">
        <v>0.4583333333333333</v>
      </c>
      <c r="N41" s="55" t="s">
        <v>42</v>
      </c>
      <c r="O41" s="24" t="str">
        <f>A3</f>
        <v>白鷹東中</v>
      </c>
      <c r="P41" s="22"/>
      <c r="Q41" s="23" t="s">
        <v>41</v>
      </c>
      <c r="R41" s="24"/>
      <c r="S41" s="22" t="str">
        <f>H3</f>
        <v>アヴァンサール</v>
      </c>
      <c r="T41" s="45" t="str">
        <f>A4</f>
        <v>飯豊中</v>
      </c>
      <c r="U41" s="21" t="str">
        <f>H4</f>
        <v>高畠一中</v>
      </c>
      <c r="V41" s="21" t="str">
        <f>H4</f>
        <v>高畠一中</v>
      </c>
      <c r="W41" s="26" t="str">
        <f>A4</f>
        <v>飯豊中</v>
      </c>
      <c r="X41" s="135"/>
    </row>
    <row r="42" spans="10:24" ht="12" customHeight="1">
      <c r="J42" s="114"/>
      <c r="K42" s="132"/>
      <c r="L42" s="18">
        <v>4</v>
      </c>
      <c r="M42" s="43">
        <v>0.5</v>
      </c>
      <c r="N42" s="55" t="s">
        <v>40</v>
      </c>
      <c r="O42" s="24" t="str">
        <f>A4</f>
        <v>飯豊中</v>
      </c>
      <c r="P42" s="22"/>
      <c r="Q42" s="23" t="s">
        <v>41</v>
      </c>
      <c r="R42" s="24"/>
      <c r="S42" s="22" t="str">
        <f>H4</f>
        <v>高畠一中</v>
      </c>
      <c r="T42" s="45" t="str">
        <f>A3</f>
        <v>白鷹東中</v>
      </c>
      <c r="U42" s="21" t="str">
        <f>H3</f>
        <v>アヴァンサール</v>
      </c>
      <c r="V42" s="21" t="str">
        <f>H3</f>
        <v>アヴァンサール</v>
      </c>
      <c r="W42" s="26" t="str">
        <f>A3</f>
        <v>白鷹東中</v>
      </c>
      <c r="X42" s="135"/>
    </row>
    <row r="43" spans="10:24" ht="12" customHeight="1">
      <c r="J43" s="114"/>
      <c r="K43" s="132"/>
      <c r="L43" s="18">
        <v>5</v>
      </c>
      <c r="M43" s="43">
        <v>0.5416666666666666</v>
      </c>
      <c r="N43" s="55" t="s">
        <v>42</v>
      </c>
      <c r="O43" s="24" t="str">
        <f>F3</f>
        <v>米沢五中</v>
      </c>
      <c r="P43" s="22"/>
      <c r="Q43" s="23" t="s">
        <v>41</v>
      </c>
      <c r="R43" s="24"/>
      <c r="S43" s="22" t="str">
        <f>A3</f>
        <v>白鷹東中</v>
      </c>
      <c r="T43" s="45" t="str">
        <f>F4</f>
        <v>米沢四中</v>
      </c>
      <c r="U43" s="21" t="str">
        <f>A4</f>
        <v>飯豊中</v>
      </c>
      <c r="V43" s="21" t="str">
        <f>A4</f>
        <v>飯豊中</v>
      </c>
      <c r="W43" s="26" t="str">
        <f>F4</f>
        <v>米沢四中</v>
      </c>
      <c r="X43" s="135"/>
    </row>
    <row r="44" spans="10:24" ht="12" customHeight="1">
      <c r="J44" s="114"/>
      <c r="K44" s="132"/>
      <c r="L44" s="56">
        <v>6</v>
      </c>
      <c r="M44" s="57">
        <v>0.5833333333333334</v>
      </c>
      <c r="N44" s="58" t="s">
        <v>40</v>
      </c>
      <c r="O44" s="59" t="str">
        <f>F4</f>
        <v>米沢四中</v>
      </c>
      <c r="P44" s="60"/>
      <c r="Q44" s="61" t="s">
        <v>41</v>
      </c>
      <c r="R44" s="62"/>
      <c r="S44" s="63" t="str">
        <f>A4</f>
        <v>飯豊中</v>
      </c>
      <c r="T44" s="64" t="str">
        <f>F3</f>
        <v>米沢五中</v>
      </c>
      <c r="U44" s="65" t="str">
        <f>A3</f>
        <v>白鷹東中</v>
      </c>
      <c r="V44" s="65" t="str">
        <f>A3</f>
        <v>白鷹東中</v>
      </c>
      <c r="W44" s="66" t="str">
        <f>F3</f>
        <v>米沢五中</v>
      </c>
      <c r="X44" s="136"/>
    </row>
    <row r="45" spans="10:24" ht="12" customHeight="1">
      <c r="J45" s="114"/>
      <c r="K45" s="132"/>
      <c r="L45" s="9">
        <v>1</v>
      </c>
      <c r="M45" s="39">
        <v>0.375</v>
      </c>
      <c r="N45" s="52" t="s">
        <v>42</v>
      </c>
      <c r="O45" s="15" t="str">
        <f>B3</f>
        <v>アビーカ</v>
      </c>
      <c r="P45" s="13"/>
      <c r="Q45" s="14" t="s">
        <v>41</v>
      </c>
      <c r="R45" s="15"/>
      <c r="S45" s="54" t="str">
        <f>I3</f>
        <v>高畠四中</v>
      </c>
      <c r="T45" s="42" t="str">
        <f>B4</f>
        <v>赤湯中</v>
      </c>
      <c r="U45" s="12" t="str">
        <f>I4</f>
        <v>ＦＣ米沢</v>
      </c>
      <c r="V45" s="12" t="str">
        <f>I4</f>
        <v>ＦＣ米沢</v>
      </c>
      <c r="W45" s="36" t="str">
        <f>B4</f>
        <v>赤湯中</v>
      </c>
      <c r="X45" s="119" t="s">
        <v>26</v>
      </c>
    </row>
    <row r="46" spans="10:24" ht="12" customHeight="1">
      <c r="J46" s="114"/>
      <c r="K46" s="132"/>
      <c r="L46" s="18">
        <v>2</v>
      </c>
      <c r="M46" s="43">
        <v>0.4166666666666667</v>
      </c>
      <c r="N46" s="55" t="s">
        <v>36</v>
      </c>
      <c r="O46" s="67" t="str">
        <f>B4</f>
        <v>赤湯中</v>
      </c>
      <c r="P46" s="22"/>
      <c r="Q46" s="23" t="s">
        <v>37</v>
      </c>
      <c r="R46" s="24"/>
      <c r="S46" s="22" t="str">
        <f>I4</f>
        <v>ＦＣ米沢</v>
      </c>
      <c r="T46" s="45" t="str">
        <f>B3</f>
        <v>アビーカ</v>
      </c>
      <c r="U46" s="21" t="str">
        <f>I3</f>
        <v>高畠四中</v>
      </c>
      <c r="V46" s="21" t="str">
        <f>I3</f>
        <v>高畠四中</v>
      </c>
      <c r="W46" s="26" t="str">
        <f>B3</f>
        <v>アビーカ</v>
      </c>
      <c r="X46" s="120"/>
    </row>
    <row r="47" spans="10:24" ht="12" customHeight="1">
      <c r="J47" s="114"/>
      <c r="K47" s="132"/>
      <c r="L47" s="18">
        <v>3</v>
      </c>
      <c r="M47" s="43">
        <v>0.4583333333333333</v>
      </c>
      <c r="N47" s="55" t="s">
        <v>38</v>
      </c>
      <c r="O47" s="24" t="str">
        <f>D3</f>
        <v>小国中</v>
      </c>
      <c r="P47" s="22"/>
      <c r="Q47" s="23" t="s">
        <v>37</v>
      </c>
      <c r="R47" s="24"/>
      <c r="S47" s="22" t="str">
        <f>B3</f>
        <v>アビーカ</v>
      </c>
      <c r="T47" s="45" t="str">
        <f>D4</f>
        <v>米沢七中</v>
      </c>
      <c r="U47" s="21" t="str">
        <f>B4</f>
        <v>赤湯中</v>
      </c>
      <c r="V47" s="21" t="str">
        <f>B4</f>
        <v>赤湯中</v>
      </c>
      <c r="W47" s="26" t="str">
        <f>D4</f>
        <v>米沢七中</v>
      </c>
      <c r="X47" s="120"/>
    </row>
    <row r="48" spans="10:24" ht="12" customHeight="1">
      <c r="J48" s="114"/>
      <c r="K48" s="132"/>
      <c r="L48" s="18">
        <v>4</v>
      </c>
      <c r="M48" s="43">
        <v>0.5</v>
      </c>
      <c r="N48" s="55" t="s">
        <v>36</v>
      </c>
      <c r="O48" s="24" t="str">
        <f>D4</f>
        <v>米沢七中</v>
      </c>
      <c r="P48" s="22"/>
      <c r="Q48" s="23" t="s">
        <v>37</v>
      </c>
      <c r="R48" s="24"/>
      <c r="S48" s="22" t="str">
        <f>B4</f>
        <v>赤湯中</v>
      </c>
      <c r="T48" s="45" t="str">
        <f>D3</f>
        <v>小国中</v>
      </c>
      <c r="U48" s="21" t="str">
        <f>B3</f>
        <v>アビーカ</v>
      </c>
      <c r="V48" s="21" t="str">
        <f>B3</f>
        <v>アビーカ</v>
      </c>
      <c r="W48" s="26" t="str">
        <f>D3</f>
        <v>小国中</v>
      </c>
      <c r="X48" s="120"/>
    </row>
    <row r="49" spans="10:24" ht="12" customHeight="1">
      <c r="J49" s="114"/>
      <c r="K49" s="132"/>
      <c r="L49" s="18">
        <v>5</v>
      </c>
      <c r="M49" s="43">
        <v>0.5416666666666666</v>
      </c>
      <c r="N49" s="55" t="s">
        <v>38</v>
      </c>
      <c r="O49" s="24" t="str">
        <f>I3</f>
        <v>高畠四中</v>
      </c>
      <c r="P49" s="22"/>
      <c r="Q49" s="23" t="s">
        <v>37</v>
      </c>
      <c r="R49" s="24"/>
      <c r="S49" s="22" t="str">
        <f>D3</f>
        <v>小国中</v>
      </c>
      <c r="T49" s="45" t="str">
        <f>I4</f>
        <v>ＦＣ米沢</v>
      </c>
      <c r="U49" s="21" t="str">
        <f>D4</f>
        <v>米沢七中</v>
      </c>
      <c r="V49" s="21" t="str">
        <f>D4</f>
        <v>米沢七中</v>
      </c>
      <c r="W49" s="26" t="str">
        <f>I4</f>
        <v>ＦＣ米沢</v>
      </c>
      <c r="X49" s="120"/>
    </row>
    <row r="50" spans="10:24" ht="12" customHeight="1">
      <c r="J50" s="114"/>
      <c r="K50" s="132"/>
      <c r="L50" s="27">
        <v>6</v>
      </c>
      <c r="M50" s="46">
        <v>0.5833333333333334</v>
      </c>
      <c r="N50" s="68" t="s">
        <v>36</v>
      </c>
      <c r="O50" s="69" t="str">
        <f>I4</f>
        <v>ＦＣ米沢</v>
      </c>
      <c r="P50" s="31"/>
      <c r="Q50" s="32" t="s">
        <v>37</v>
      </c>
      <c r="R50" s="33"/>
      <c r="S50" s="70" t="str">
        <f>D4</f>
        <v>米沢七中</v>
      </c>
      <c r="T50" s="49" t="str">
        <f>I3</f>
        <v>高畠四中</v>
      </c>
      <c r="U50" s="35" t="str">
        <f>D3</f>
        <v>小国中</v>
      </c>
      <c r="V50" s="35" t="str">
        <f>D3</f>
        <v>小国中</v>
      </c>
      <c r="W50" s="50" t="str">
        <f>I3</f>
        <v>高畠四中</v>
      </c>
      <c r="X50" s="121"/>
    </row>
    <row r="51" spans="10:24" ht="12" customHeight="1">
      <c r="J51" s="114"/>
      <c r="K51" s="132"/>
      <c r="L51" s="9">
        <v>1</v>
      </c>
      <c r="M51" s="39">
        <v>0.375</v>
      </c>
      <c r="N51" s="52" t="s">
        <v>38</v>
      </c>
      <c r="O51" s="15" t="str">
        <f>C3</f>
        <v>米沢三中</v>
      </c>
      <c r="P51" s="13"/>
      <c r="Q51" s="14" t="s">
        <v>37</v>
      </c>
      <c r="R51" s="15"/>
      <c r="S51" s="54" t="str">
        <f>G3</f>
        <v>米沢六中</v>
      </c>
      <c r="T51" s="42" t="str">
        <f>C4</f>
        <v>川西中</v>
      </c>
      <c r="U51" s="12" t="str">
        <f>G4</f>
        <v>米沢一中</v>
      </c>
      <c r="V51" s="12" t="str">
        <f>G4</f>
        <v>米沢一中</v>
      </c>
      <c r="W51" s="36" t="str">
        <f>C4</f>
        <v>川西中</v>
      </c>
      <c r="X51" s="134" t="s">
        <v>43</v>
      </c>
    </row>
    <row r="52" spans="10:24" ht="12" customHeight="1">
      <c r="J52" s="114"/>
      <c r="K52" s="132"/>
      <c r="L52" s="18">
        <v>2</v>
      </c>
      <c r="M52" s="43">
        <v>0.4166666666666667</v>
      </c>
      <c r="N52" s="55" t="s">
        <v>44</v>
      </c>
      <c r="O52" s="24" t="str">
        <f>C4</f>
        <v>川西中</v>
      </c>
      <c r="P52" s="22"/>
      <c r="Q52" s="23" t="s">
        <v>45</v>
      </c>
      <c r="R52" s="24"/>
      <c r="S52" s="71" t="str">
        <f>G4</f>
        <v>米沢一中</v>
      </c>
      <c r="T52" s="45" t="str">
        <f>C3</f>
        <v>米沢三中</v>
      </c>
      <c r="U52" s="21" t="str">
        <f>G3</f>
        <v>米沢六中</v>
      </c>
      <c r="V52" s="21" t="str">
        <f>G3</f>
        <v>米沢六中</v>
      </c>
      <c r="W52" s="26" t="str">
        <f>C3</f>
        <v>米沢三中</v>
      </c>
      <c r="X52" s="135"/>
    </row>
    <row r="53" spans="10:24" ht="12" customHeight="1">
      <c r="J53" s="114"/>
      <c r="K53" s="132"/>
      <c r="L53" s="18">
        <v>3</v>
      </c>
      <c r="M53" s="43">
        <v>0.4583333333333333</v>
      </c>
      <c r="N53" s="55" t="s">
        <v>46</v>
      </c>
      <c r="O53" s="24" t="str">
        <f>E3</f>
        <v>宮内中</v>
      </c>
      <c r="P53" s="22"/>
      <c r="Q53" s="23" t="s">
        <v>45</v>
      </c>
      <c r="R53" s="24"/>
      <c r="S53" s="22" t="str">
        <f>C3</f>
        <v>米沢三中</v>
      </c>
      <c r="T53" s="45" t="str">
        <f>E4</f>
        <v>南原中</v>
      </c>
      <c r="U53" s="21" t="str">
        <f>C4</f>
        <v>川西中</v>
      </c>
      <c r="V53" s="21" t="str">
        <f>C4</f>
        <v>川西中</v>
      </c>
      <c r="W53" s="26" t="str">
        <f>E4</f>
        <v>南原中</v>
      </c>
      <c r="X53" s="135"/>
    </row>
    <row r="54" spans="10:24" ht="12" customHeight="1">
      <c r="J54" s="114"/>
      <c r="K54" s="132"/>
      <c r="L54" s="18">
        <v>4</v>
      </c>
      <c r="M54" s="43">
        <v>0.5</v>
      </c>
      <c r="N54" s="55" t="s">
        <v>44</v>
      </c>
      <c r="O54" s="24" t="str">
        <f>E4</f>
        <v>南原中</v>
      </c>
      <c r="P54" s="22"/>
      <c r="Q54" s="23" t="s">
        <v>45</v>
      </c>
      <c r="R54" s="24"/>
      <c r="S54" s="22" t="str">
        <f>C4</f>
        <v>川西中</v>
      </c>
      <c r="T54" s="45" t="str">
        <f>E3</f>
        <v>宮内中</v>
      </c>
      <c r="U54" s="21" t="str">
        <f>C3</f>
        <v>米沢三中</v>
      </c>
      <c r="V54" s="21" t="str">
        <f>C3</f>
        <v>米沢三中</v>
      </c>
      <c r="W54" s="26" t="str">
        <f>E3</f>
        <v>宮内中</v>
      </c>
      <c r="X54" s="135"/>
    </row>
    <row r="55" spans="10:24" ht="12" customHeight="1">
      <c r="J55" s="114"/>
      <c r="K55" s="132"/>
      <c r="L55" s="18">
        <v>5</v>
      </c>
      <c r="M55" s="43">
        <v>0.5416666666666666</v>
      </c>
      <c r="N55" s="55" t="s">
        <v>46</v>
      </c>
      <c r="O55" s="24" t="str">
        <f>G3</f>
        <v>米沢六中</v>
      </c>
      <c r="P55" s="22"/>
      <c r="Q55" s="23" t="s">
        <v>45</v>
      </c>
      <c r="R55" s="24"/>
      <c r="S55" s="22" t="str">
        <f>E3</f>
        <v>宮内中</v>
      </c>
      <c r="T55" s="45" t="str">
        <f>G4</f>
        <v>米沢一中</v>
      </c>
      <c r="U55" s="21" t="str">
        <f>E4</f>
        <v>南原中</v>
      </c>
      <c r="V55" s="21" t="str">
        <f>E4</f>
        <v>南原中</v>
      </c>
      <c r="W55" s="26" t="str">
        <f>G4</f>
        <v>米沢一中</v>
      </c>
      <c r="X55" s="135"/>
    </row>
    <row r="56" spans="10:24" ht="12" customHeight="1">
      <c r="J56" s="115"/>
      <c r="K56" s="141"/>
      <c r="L56" s="27">
        <v>6</v>
      </c>
      <c r="M56" s="46">
        <v>0.5833333333333334</v>
      </c>
      <c r="N56" s="68" t="s">
        <v>44</v>
      </c>
      <c r="O56" s="69" t="str">
        <f>G4</f>
        <v>米沢一中</v>
      </c>
      <c r="P56" s="31"/>
      <c r="Q56" s="32" t="s">
        <v>45</v>
      </c>
      <c r="R56" s="33"/>
      <c r="S56" s="70" t="str">
        <f>E4</f>
        <v>南原中</v>
      </c>
      <c r="T56" s="49" t="str">
        <f>G3</f>
        <v>米沢六中</v>
      </c>
      <c r="U56" s="35" t="str">
        <f>E3</f>
        <v>宮内中</v>
      </c>
      <c r="V56" s="35" t="str">
        <f>E3</f>
        <v>宮内中</v>
      </c>
      <c r="W56" s="50" t="str">
        <f>G3</f>
        <v>米沢六中</v>
      </c>
      <c r="X56" s="136"/>
    </row>
    <row r="57" spans="10:24" ht="12" customHeight="1">
      <c r="J57" s="113" t="s">
        <v>55</v>
      </c>
      <c r="K57" s="137" t="s">
        <v>56</v>
      </c>
      <c r="L57" s="9">
        <v>1</v>
      </c>
      <c r="M57" s="39">
        <v>0.375</v>
      </c>
      <c r="N57" s="52" t="s">
        <v>52</v>
      </c>
      <c r="O57" s="15" t="str">
        <f>D4</f>
        <v>米沢七中</v>
      </c>
      <c r="P57" s="13"/>
      <c r="Q57" s="14" t="s">
        <v>25</v>
      </c>
      <c r="R57" s="15"/>
      <c r="S57" s="54" t="str">
        <f>H4</f>
        <v>高畠一中</v>
      </c>
      <c r="T57" s="42" t="str">
        <f>D3</f>
        <v>小国中</v>
      </c>
      <c r="U57" s="12" t="str">
        <f>H3</f>
        <v>アヴァンサール</v>
      </c>
      <c r="V57" s="12" t="str">
        <f>H3</f>
        <v>アヴァンサール</v>
      </c>
      <c r="W57" s="36" t="str">
        <f>D3</f>
        <v>小国中</v>
      </c>
      <c r="X57" s="134" t="s">
        <v>39</v>
      </c>
    </row>
    <row r="58" spans="10:24" ht="12" customHeight="1">
      <c r="J58" s="114"/>
      <c r="K58" s="138"/>
      <c r="L58" s="18">
        <v>2</v>
      </c>
      <c r="M58" s="43">
        <v>0.4166666666666667</v>
      </c>
      <c r="N58" s="55" t="s">
        <v>42</v>
      </c>
      <c r="O58" s="24" t="str">
        <f>D3</f>
        <v>小国中</v>
      </c>
      <c r="P58" s="22"/>
      <c r="Q58" s="23" t="s">
        <v>41</v>
      </c>
      <c r="R58" s="24"/>
      <c r="S58" s="71" t="str">
        <f>H3</f>
        <v>アヴァンサール</v>
      </c>
      <c r="T58" s="45" t="str">
        <f>D4</f>
        <v>米沢七中</v>
      </c>
      <c r="U58" s="21" t="str">
        <f>H4</f>
        <v>高畠一中</v>
      </c>
      <c r="V58" s="21" t="str">
        <f>H4</f>
        <v>高畠一中</v>
      </c>
      <c r="W58" s="26" t="str">
        <f>D4</f>
        <v>米沢七中</v>
      </c>
      <c r="X58" s="135"/>
    </row>
    <row r="59" spans="10:24" ht="12" customHeight="1">
      <c r="J59" s="114"/>
      <c r="K59" s="138"/>
      <c r="L59" s="18">
        <v>3</v>
      </c>
      <c r="M59" s="43">
        <v>0.4583333333333333</v>
      </c>
      <c r="N59" s="55" t="s">
        <v>40</v>
      </c>
      <c r="O59" s="24" t="str">
        <f>C4</f>
        <v>川西中</v>
      </c>
      <c r="P59" s="22"/>
      <c r="Q59" s="23" t="s">
        <v>41</v>
      </c>
      <c r="R59" s="24"/>
      <c r="S59" s="22" t="str">
        <f>D4</f>
        <v>米沢七中</v>
      </c>
      <c r="T59" s="45" t="str">
        <f>C3</f>
        <v>米沢三中</v>
      </c>
      <c r="U59" s="21" t="str">
        <f>D3</f>
        <v>小国中</v>
      </c>
      <c r="V59" s="21" t="str">
        <f>D3</f>
        <v>小国中</v>
      </c>
      <c r="W59" s="26" t="str">
        <f>C3</f>
        <v>米沢三中</v>
      </c>
      <c r="X59" s="135"/>
    </row>
    <row r="60" spans="10:24" ht="12" customHeight="1">
      <c r="J60" s="114"/>
      <c r="K60" s="138"/>
      <c r="L60" s="18">
        <v>4</v>
      </c>
      <c r="M60" s="43">
        <v>0.5</v>
      </c>
      <c r="N60" s="55" t="s">
        <v>42</v>
      </c>
      <c r="O60" s="24" t="str">
        <f>C3</f>
        <v>米沢三中</v>
      </c>
      <c r="P60" s="22"/>
      <c r="Q60" s="23" t="s">
        <v>41</v>
      </c>
      <c r="R60" s="24"/>
      <c r="S60" s="22" t="str">
        <f>D3</f>
        <v>小国中</v>
      </c>
      <c r="T60" s="45" t="str">
        <f>C4</f>
        <v>川西中</v>
      </c>
      <c r="U60" s="21" t="str">
        <f>D4</f>
        <v>米沢七中</v>
      </c>
      <c r="V60" s="21" t="str">
        <f>D4</f>
        <v>米沢七中</v>
      </c>
      <c r="W60" s="26" t="str">
        <f>C4</f>
        <v>川西中</v>
      </c>
      <c r="X60" s="135"/>
    </row>
    <row r="61" spans="10:24" ht="12" customHeight="1">
      <c r="J61" s="114"/>
      <c r="K61" s="138"/>
      <c r="L61" s="18">
        <v>5</v>
      </c>
      <c r="M61" s="43">
        <v>0.5416666666666666</v>
      </c>
      <c r="N61" s="55" t="s">
        <v>40</v>
      </c>
      <c r="O61" s="24" t="str">
        <f>H4</f>
        <v>高畠一中</v>
      </c>
      <c r="P61" s="22"/>
      <c r="Q61" s="23" t="s">
        <v>41</v>
      </c>
      <c r="R61" s="24"/>
      <c r="S61" s="22" t="str">
        <f>C4</f>
        <v>川西中</v>
      </c>
      <c r="T61" s="45" t="str">
        <f>H3</f>
        <v>アヴァンサール</v>
      </c>
      <c r="U61" s="21" t="str">
        <f>C3</f>
        <v>米沢三中</v>
      </c>
      <c r="V61" s="21" t="str">
        <f>C3</f>
        <v>米沢三中</v>
      </c>
      <c r="W61" s="26" t="str">
        <f>H3</f>
        <v>アヴァンサール</v>
      </c>
      <c r="X61" s="135"/>
    </row>
    <row r="62" spans="10:24" ht="12" customHeight="1">
      <c r="J62" s="114"/>
      <c r="K62" s="138"/>
      <c r="L62" s="56">
        <v>6</v>
      </c>
      <c r="M62" s="57">
        <v>0.5833333333333334</v>
      </c>
      <c r="N62" s="58" t="s">
        <v>42</v>
      </c>
      <c r="O62" s="59" t="str">
        <f>H3</f>
        <v>アヴァンサール</v>
      </c>
      <c r="P62" s="60"/>
      <c r="Q62" s="61" t="s">
        <v>41</v>
      </c>
      <c r="R62" s="62"/>
      <c r="S62" s="63" t="str">
        <f>C3</f>
        <v>米沢三中</v>
      </c>
      <c r="T62" s="64" t="str">
        <f>H4</f>
        <v>高畠一中</v>
      </c>
      <c r="U62" s="65" t="str">
        <f>C4</f>
        <v>川西中</v>
      </c>
      <c r="V62" s="65" t="str">
        <f>C4</f>
        <v>川西中</v>
      </c>
      <c r="W62" s="66" t="str">
        <f>H4</f>
        <v>高畠一中</v>
      </c>
      <c r="X62" s="136"/>
    </row>
    <row r="63" spans="10:24" ht="12" customHeight="1">
      <c r="J63" s="114"/>
      <c r="K63" s="138"/>
      <c r="L63" s="9">
        <v>1</v>
      </c>
      <c r="M63" s="39">
        <v>0.375</v>
      </c>
      <c r="N63" s="52" t="s">
        <v>40</v>
      </c>
      <c r="O63" s="15" t="str">
        <f>G4</f>
        <v>米沢一中</v>
      </c>
      <c r="P63" s="13"/>
      <c r="Q63" s="14" t="s">
        <v>41</v>
      </c>
      <c r="R63" s="15"/>
      <c r="S63" s="54" t="str">
        <f>B4</f>
        <v>赤湯中</v>
      </c>
      <c r="T63" s="42" t="str">
        <f>G3</f>
        <v>米沢六中</v>
      </c>
      <c r="U63" s="12" t="str">
        <f>B3</f>
        <v>アビーカ</v>
      </c>
      <c r="V63" s="12" t="str">
        <f>B3</f>
        <v>アビーカ</v>
      </c>
      <c r="W63" s="36" t="str">
        <f>G3</f>
        <v>米沢六中</v>
      </c>
      <c r="X63" s="119" t="s">
        <v>26</v>
      </c>
    </row>
    <row r="64" spans="10:24" ht="12" customHeight="1">
      <c r="J64" s="114"/>
      <c r="K64" s="138"/>
      <c r="L64" s="18">
        <v>2</v>
      </c>
      <c r="M64" s="43">
        <v>0.4166666666666667</v>
      </c>
      <c r="N64" s="55" t="s">
        <v>38</v>
      </c>
      <c r="O64" s="24" t="str">
        <f>G3</f>
        <v>米沢六中</v>
      </c>
      <c r="P64" s="22"/>
      <c r="Q64" s="23" t="s">
        <v>37</v>
      </c>
      <c r="R64" s="24"/>
      <c r="S64" s="71" t="str">
        <f>B3</f>
        <v>アビーカ</v>
      </c>
      <c r="T64" s="45" t="str">
        <f>G4</f>
        <v>米沢一中</v>
      </c>
      <c r="U64" s="21" t="str">
        <f>B4</f>
        <v>赤湯中</v>
      </c>
      <c r="V64" s="21" t="str">
        <f>B4</f>
        <v>赤湯中</v>
      </c>
      <c r="W64" s="26" t="str">
        <f>G4</f>
        <v>米沢一中</v>
      </c>
      <c r="X64" s="120"/>
    </row>
    <row r="65" spans="10:24" ht="12" customHeight="1">
      <c r="J65" s="114"/>
      <c r="K65" s="138"/>
      <c r="L65" s="18">
        <v>3</v>
      </c>
      <c r="M65" s="43">
        <v>0.4583333333333333</v>
      </c>
      <c r="N65" s="55" t="s">
        <v>36</v>
      </c>
      <c r="O65" s="24" t="str">
        <f>B4</f>
        <v>赤湯中</v>
      </c>
      <c r="P65" s="22"/>
      <c r="Q65" s="23" t="s">
        <v>37</v>
      </c>
      <c r="R65" s="24"/>
      <c r="S65" s="22" t="str">
        <f>F4</f>
        <v>米沢四中</v>
      </c>
      <c r="T65" s="45" t="str">
        <f>B3</f>
        <v>アビーカ</v>
      </c>
      <c r="U65" s="21" t="str">
        <f>F3</f>
        <v>米沢五中</v>
      </c>
      <c r="V65" s="21" t="str">
        <f>F3</f>
        <v>米沢五中</v>
      </c>
      <c r="W65" s="26" t="str">
        <f>B3</f>
        <v>アビーカ</v>
      </c>
      <c r="X65" s="120"/>
    </row>
    <row r="66" spans="10:24" ht="12" customHeight="1">
      <c r="J66" s="114"/>
      <c r="K66" s="138"/>
      <c r="L66" s="18">
        <v>4</v>
      </c>
      <c r="M66" s="43">
        <v>0.5</v>
      </c>
      <c r="N66" s="55" t="s">
        <v>38</v>
      </c>
      <c r="O66" s="24" t="str">
        <f>B3</f>
        <v>アビーカ</v>
      </c>
      <c r="P66" s="22"/>
      <c r="Q66" s="23" t="s">
        <v>37</v>
      </c>
      <c r="R66" s="24"/>
      <c r="S66" s="22" t="str">
        <f>F3</f>
        <v>米沢五中</v>
      </c>
      <c r="T66" s="45" t="str">
        <f>B4</f>
        <v>赤湯中</v>
      </c>
      <c r="U66" s="21" t="str">
        <f>F4</f>
        <v>米沢四中</v>
      </c>
      <c r="V66" s="21" t="str">
        <f>F4</f>
        <v>米沢四中</v>
      </c>
      <c r="W66" s="26" t="str">
        <f>B4</f>
        <v>赤湯中</v>
      </c>
      <c r="X66" s="120"/>
    </row>
    <row r="67" spans="10:24" ht="12" customHeight="1">
      <c r="J67" s="114"/>
      <c r="K67" s="138"/>
      <c r="L67" s="18">
        <v>5</v>
      </c>
      <c r="M67" s="43">
        <v>0.5416666666666666</v>
      </c>
      <c r="N67" s="55" t="s">
        <v>36</v>
      </c>
      <c r="O67" s="24" t="str">
        <f>F4</f>
        <v>米沢四中</v>
      </c>
      <c r="P67" s="22"/>
      <c r="Q67" s="23" t="s">
        <v>37</v>
      </c>
      <c r="R67" s="24"/>
      <c r="S67" s="22" t="str">
        <f>G4</f>
        <v>米沢一中</v>
      </c>
      <c r="T67" s="45" t="str">
        <f>F3</f>
        <v>米沢五中</v>
      </c>
      <c r="U67" s="21" t="str">
        <f>G3</f>
        <v>米沢六中</v>
      </c>
      <c r="V67" s="21" t="str">
        <f>G3</f>
        <v>米沢六中</v>
      </c>
      <c r="W67" s="26" t="str">
        <f>F3</f>
        <v>米沢五中</v>
      </c>
      <c r="X67" s="120"/>
    </row>
    <row r="68" spans="10:24" ht="12" customHeight="1">
      <c r="J68" s="114"/>
      <c r="K68" s="138"/>
      <c r="L68" s="27">
        <v>6</v>
      </c>
      <c r="M68" s="46">
        <v>0.5833333333333334</v>
      </c>
      <c r="N68" s="68" t="s">
        <v>38</v>
      </c>
      <c r="O68" s="69" t="str">
        <f>F3</f>
        <v>米沢五中</v>
      </c>
      <c r="P68" s="31"/>
      <c r="Q68" s="32" t="s">
        <v>37</v>
      </c>
      <c r="R68" s="33"/>
      <c r="S68" s="70" t="str">
        <f>G3</f>
        <v>米沢六中</v>
      </c>
      <c r="T68" s="49" t="str">
        <f>F4</f>
        <v>米沢四中</v>
      </c>
      <c r="U68" s="35" t="str">
        <f>G4</f>
        <v>米沢一中</v>
      </c>
      <c r="V68" s="35" t="str">
        <f>G4</f>
        <v>米沢一中</v>
      </c>
      <c r="W68" s="50" t="str">
        <f>F4</f>
        <v>米沢四中</v>
      </c>
      <c r="X68" s="121"/>
    </row>
    <row r="69" spans="10:24" ht="12" customHeight="1">
      <c r="J69" s="114"/>
      <c r="K69" s="138"/>
      <c r="L69" s="72">
        <v>1</v>
      </c>
      <c r="M69" s="73">
        <v>0.375</v>
      </c>
      <c r="N69" s="74" t="s">
        <v>36</v>
      </c>
      <c r="O69" s="75" t="str">
        <f>I4</f>
        <v>ＦＣ米沢</v>
      </c>
      <c r="P69" s="76"/>
      <c r="Q69" s="77" t="s">
        <v>37</v>
      </c>
      <c r="R69" s="78"/>
      <c r="S69" s="79" t="str">
        <f>E4</f>
        <v>南原中</v>
      </c>
      <c r="T69" s="80" t="str">
        <f>A3</f>
        <v>白鷹東中</v>
      </c>
      <c r="U69" s="81" t="str">
        <f>E3</f>
        <v>宮内中</v>
      </c>
      <c r="V69" s="81" t="str">
        <f>E3</f>
        <v>宮内中</v>
      </c>
      <c r="W69" s="82" t="str">
        <f>A3</f>
        <v>白鷹東中</v>
      </c>
      <c r="X69" s="140" t="s">
        <v>57</v>
      </c>
    </row>
    <row r="70" spans="10:24" ht="12" customHeight="1">
      <c r="J70" s="114"/>
      <c r="K70" s="138"/>
      <c r="L70" s="18">
        <v>2</v>
      </c>
      <c r="M70" s="43">
        <v>0.4166666666666667</v>
      </c>
      <c r="N70" s="55" t="s">
        <v>58</v>
      </c>
      <c r="O70" s="24" t="str">
        <f>A3</f>
        <v>白鷹東中</v>
      </c>
      <c r="P70" s="22"/>
      <c r="Q70" s="23" t="s">
        <v>59</v>
      </c>
      <c r="R70" s="24"/>
      <c r="S70" s="22" t="str">
        <f>E3</f>
        <v>宮内中</v>
      </c>
      <c r="T70" s="45" t="str">
        <f>I4</f>
        <v>ＦＣ米沢</v>
      </c>
      <c r="U70" s="21" t="str">
        <f>E4</f>
        <v>南原中</v>
      </c>
      <c r="V70" s="21" t="str">
        <f>E4</f>
        <v>南原中</v>
      </c>
      <c r="W70" s="26" t="str">
        <f>I4</f>
        <v>ＦＣ米沢</v>
      </c>
      <c r="X70" s="135"/>
    </row>
    <row r="71" spans="10:24" ht="12" customHeight="1">
      <c r="J71" s="114"/>
      <c r="K71" s="138"/>
      <c r="L71" s="18">
        <v>3</v>
      </c>
      <c r="M71" s="43">
        <v>0.4583333333333333</v>
      </c>
      <c r="N71" s="55" t="s">
        <v>60</v>
      </c>
      <c r="O71" s="24" t="str">
        <f>I4</f>
        <v>ＦＣ米沢</v>
      </c>
      <c r="P71" s="22"/>
      <c r="Q71" s="23" t="s">
        <v>59</v>
      </c>
      <c r="R71" s="24"/>
      <c r="S71" s="22" t="str">
        <f>A4</f>
        <v>飯豊中</v>
      </c>
      <c r="T71" s="45" t="str">
        <f>I3</f>
        <v>高畠四中</v>
      </c>
      <c r="U71" s="21" t="str">
        <f>A3</f>
        <v>白鷹東中</v>
      </c>
      <c r="V71" s="21" t="str">
        <f>A3</f>
        <v>白鷹東中</v>
      </c>
      <c r="W71" s="26" t="str">
        <f>I3</f>
        <v>高畠四中</v>
      </c>
      <c r="X71" s="135"/>
    </row>
    <row r="72" spans="10:24" ht="12" customHeight="1">
      <c r="J72" s="114"/>
      <c r="K72" s="138"/>
      <c r="L72" s="18">
        <v>4</v>
      </c>
      <c r="M72" s="43">
        <v>0.5</v>
      </c>
      <c r="N72" s="55" t="s">
        <v>58</v>
      </c>
      <c r="O72" s="24" t="str">
        <f>I3</f>
        <v>高畠四中</v>
      </c>
      <c r="P72" s="22"/>
      <c r="Q72" s="23" t="s">
        <v>59</v>
      </c>
      <c r="R72" s="24"/>
      <c r="S72" s="22" t="str">
        <f>A3</f>
        <v>白鷹東中</v>
      </c>
      <c r="T72" s="45" t="str">
        <f>A4</f>
        <v>飯豊中</v>
      </c>
      <c r="U72" s="24" t="str">
        <f>I4</f>
        <v>ＦＣ米沢</v>
      </c>
      <c r="V72" s="22" t="str">
        <f>I4</f>
        <v>ＦＣ米沢</v>
      </c>
      <c r="W72" s="26" t="str">
        <f>A4</f>
        <v>飯豊中</v>
      </c>
      <c r="X72" s="135"/>
    </row>
    <row r="73" spans="10:24" ht="12" customHeight="1">
      <c r="J73" s="114"/>
      <c r="K73" s="138"/>
      <c r="L73" s="18">
        <v>5</v>
      </c>
      <c r="M73" s="43">
        <v>0.5416666666666666</v>
      </c>
      <c r="N73" s="55" t="s">
        <v>60</v>
      </c>
      <c r="O73" s="24" t="str">
        <f>E4</f>
        <v>南原中</v>
      </c>
      <c r="P73" s="22"/>
      <c r="Q73" s="23" t="s">
        <v>59</v>
      </c>
      <c r="R73" s="24"/>
      <c r="S73" s="22" t="str">
        <f>A4</f>
        <v>飯豊中</v>
      </c>
      <c r="T73" s="45" t="str">
        <f>E3</f>
        <v>宮内中</v>
      </c>
      <c r="U73" s="21" t="str">
        <f>I3</f>
        <v>高畠四中</v>
      </c>
      <c r="V73" s="21" t="str">
        <f>I3</f>
        <v>高畠四中</v>
      </c>
      <c r="W73" s="26" t="str">
        <f>E3</f>
        <v>宮内中</v>
      </c>
      <c r="X73" s="135"/>
    </row>
    <row r="74" spans="10:24" ht="12" customHeight="1">
      <c r="J74" s="115"/>
      <c r="K74" s="139"/>
      <c r="L74" s="27">
        <v>6</v>
      </c>
      <c r="M74" s="46">
        <v>0.5833333333333334</v>
      </c>
      <c r="N74" s="68" t="s">
        <v>58</v>
      </c>
      <c r="O74" s="69" t="str">
        <f>E3</f>
        <v>宮内中</v>
      </c>
      <c r="P74" s="31"/>
      <c r="Q74" s="32" t="s">
        <v>59</v>
      </c>
      <c r="R74" s="33"/>
      <c r="S74" s="70" t="str">
        <f>I3</f>
        <v>高畠四中</v>
      </c>
      <c r="T74" s="49" t="str">
        <f>E4</f>
        <v>南原中</v>
      </c>
      <c r="U74" s="35" t="str">
        <f>A4</f>
        <v>飯豊中</v>
      </c>
      <c r="V74" s="35" t="str">
        <f>A4</f>
        <v>飯豊中</v>
      </c>
      <c r="W74" s="50" t="str">
        <f>E4</f>
        <v>南原中</v>
      </c>
      <c r="X74" s="136"/>
    </row>
  </sheetData>
  <sheetProtection/>
  <mergeCells count="29">
    <mergeCell ref="J57:J74"/>
    <mergeCell ref="K57:K74"/>
    <mergeCell ref="X57:X62"/>
    <mergeCell ref="X63:X68"/>
    <mergeCell ref="X69:X74"/>
    <mergeCell ref="J39:J56"/>
    <mergeCell ref="K39:K56"/>
    <mergeCell ref="X39:X44"/>
    <mergeCell ref="X45:X50"/>
    <mergeCell ref="X51:X56"/>
    <mergeCell ref="K1:K2"/>
    <mergeCell ref="L1:L2"/>
    <mergeCell ref="M1:M2"/>
    <mergeCell ref="J21:J38"/>
    <mergeCell ref="K21:K32"/>
    <mergeCell ref="X21:X26"/>
    <mergeCell ref="X27:X32"/>
    <mergeCell ref="K33:K38"/>
    <mergeCell ref="X33:X38"/>
    <mergeCell ref="N1:N2"/>
    <mergeCell ref="O1:S2"/>
    <mergeCell ref="T1:W1"/>
    <mergeCell ref="X1:X2"/>
    <mergeCell ref="J3:J20"/>
    <mergeCell ref="K3:K20"/>
    <mergeCell ref="X3:X8"/>
    <mergeCell ref="X9:X14"/>
    <mergeCell ref="X15:X20"/>
    <mergeCell ref="J1:J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7"/>
  <sheetViews>
    <sheetView zoomScalePageLayoutView="0" workbookViewId="0" topLeftCell="A12">
      <selection activeCell="AB29" sqref="AB29"/>
    </sheetView>
  </sheetViews>
  <sheetFormatPr defaultColWidth="9.00390625" defaultRowHeight="13.5"/>
  <cols>
    <col min="1" max="1" width="9.00390625" style="91" customWidth="1"/>
    <col min="2" max="28" width="3.375" style="91" customWidth="1"/>
    <col min="29" max="35" width="5.50390625" style="91" customWidth="1"/>
    <col min="36" max="36" width="7.50390625" style="91" customWidth="1"/>
    <col min="37" max="37" width="5.875" style="91" customWidth="1"/>
    <col min="38" max="38" width="9.00390625" style="91" customWidth="1"/>
    <col min="39" max="65" width="3.375" style="91" customWidth="1"/>
    <col min="66" max="72" width="5.50390625" style="91" customWidth="1"/>
    <col min="73" max="73" width="7.50390625" style="91" customWidth="1"/>
    <col min="74" max="74" width="5.875" style="91" customWidth="1"/>
    <col min="75" max="16384" width="9.00390625" style="91" customWidth="1"/>
  </cols>
  <sheetData>
    <row r="1" spans="1:74" ht="24.75" customHeight="1">
      <c r="A1" s="85" t="s">
        <v>61</v>
      </c>
      <c r="B1" s="142" t="s">
        <v>12</v>
      </c>
      <c r="C1" s="142"/>
      <c r="D1" s="142"/>
      <c r="E1" s="143" t="s">
        <v>15</v>
      </c>
      <c r="F1" s="144"/>
      <c r="G1" s="145"/>
      <c r="H1" s="143" t="s">
        <v>18</v>
      </c>
      <c r="I1" s="144"/>
      <c r="J1" s="145"/>
      <c r="K1" s="143" t="s">
        <v>62</v>
      </c>
      <c r="L1" s="144"/>
      <c r="M1" s="145"/>
      <c r="N1" s="142" t="s">
        <v>16</v>
      </c>
      <c r="O1" s="142"/>
      <c r="P1" s="142"/>
      <c r="Q1" s="143" t="s">
        <v>63</v>
      </c>
      <c r="R1" s="144"/>
      <c r="S1" s="145"/>
      <c r="T1" s="143" t="s">
        <v>14</v>
      </c>
      <c r="U1" s="144"/>
      <c r="V1" s="145"/>
      <c r="W1" s="143" t="s">
        <v>17</v>
      </c>
      <c r="X1" s="144"/>
      <c r="Y1" s="145"/>
      <c r="Z1" s="146" t="s">
        <v>20</v>
      </c>
      <c r="AA1" s="147"/>
      <c r="AB1" s="148"/>
      <c r="AC1" s="86" t="s">
        <v>64</v>
      </c>
      <c r="AD1" s="86" t="s">
        <v>65</v>
      </c>
      <c r="AE1" s="86" t="s">
        <v>66</v>
      </c>
      <c r="AF1" s="86" t="s">
        <v>67</v>
      </c>
      <c r="AG1" s="86" t="s">
        <v>0</v>
      </c>
      <c r="AH1" s="86" t="s">
        <v>68</v>
      </c>
      <c r="AI1" s="87" t="s">
        <v>69</v>
      </c>
      <c r="AJ1" s="88" t="s">
        <v>70</v>
      </c>
      <c r="AK1" s="89" t="s">
        <v>71</v>
      </c>
      <c r="AL1" s="90" t="s">
        <v>72</v>
      </c>
      <c r="AM1" s="142" t="s">
        <v>27</v>
      </c>
      <c r="AN1" s="142"/>
      <c r="AO1" s="142"/>
      <c r="AP1" s="143" t="s">
        <v>30</v>
      </c>
      <c r="AQ1" s="144"/>
      <c r="AR1" s="145"/>
      <c r="AS1" s="143" t="s">
        <v>33</v>
      </c>
      <c r="AT1" s="144"/>
      <c r="AU1" s="145"/>
      <c r="AV1" s="143" t="s">
        <v>28</v>
      </c>
      <c r="AW1" s="144"/>
      <c r="AX1" s="145"/>
      <c r="AY1" s="142" t="s">
        <v>31</v>
      </c>
      <c r="AZ1" s="142"/>
      <c r="BA1" s="142"/>
      <c r="BB1" s="143" t="s">
        <v>34</v>
      </c>
      <c r="BC1" s="144"/>
      <c r="BD1" s="145"/>
      <c r="BE1" s="143" t="s">
        <v>29</v>
      </c>
      <c r="BF1" s="144"/>
      <c r="BG1" s="145"/>
      <c r="BH1" s="143" t="s">
        <v>32</v>
      </c>
      <c r="BI1" s="144"/>
      <c r="BJ1" s="145"/>
      <c r="BK1" s="146" t="s">
        <v>35</v>
      </c>
      <c r="BL1" s="147"/>
      <c r="BM1" s="148"/>
      <c r="BN1" s="86" t="s">
        <v>64</v>
      </c>
      <c r="BO1" s="86" t="s">
        <v>65</v>
      </c>
      <c r="BP1" s="86" t="s">
        <v>66</v>
      </c>
      <c r="BQ1" s="86" t="s">
        <v>67</v>
      </c>
      <c r="BR1" s="86" t="s">
        <v>0</v>
      </c>
      <c r="BS1" s="86" t="s">
        <v>68</v>
      </c>
      <c r="BT1" s="87" t="s">
        <v>69</v>
      </c>
      <c r="BU1" s="88" t="s">
        <v>70</v>
      </c>
      <c r="BV1" s="89" t="s">
        <v>71</v>
      </c>
    </row>
    <row r="2" spans="1:74" ht="15" customHeight="1">
      <c r="A2" s="149" t="str">
        <f>B1</f>
        <v>白鷹東中</v>
      </c>
      <c r="B2" s="150"/>
      <c r="C2" s="150"/>
      <c r="D2" s="150"/>
      <c r="E2" s="152" t="str">
        <f>IF(E3="","",IF(E3=G3,"△",IF(E3&gt;G3,"○","×")))</f>
        <v>△</v>
      </c>
      <c r="F2" s="153"/>
      <c r="G2" s="154"/>
      <c r="H2" s="152" t="str">
        <f>IF(H3="","",IF(H3=J3,"△",IF(H3&gt;J3,"○","×")))</f>
        <v>○</v>
      </c>
      <c r="I2" s="153"/>
      <c r="J2" s="154"/>
      <c r="K2" s="152" t="str">
        <f>IF(K3="","",IF(K3=M3,"△",IF(K3&gt;M3,"○","×")))</f>
        <v>○</v>
      </c>
      <c r="L2" s="153"/>
      <c r="M2" s="154"/>
      <c r="N2" s="152">
        <f>IF(N3="","",IF(N3=P3,"△",IF(N3&gt;P3,"○","×")))</f>
      </c>
      <c r="O2" s="153"/>
      <c r="P2" s="154"/>
      <c r="Q2" s="152">
        <f>IF(Q3="","",IF(Q3=S3,"△",IF(Q3&gt;S3,"○","×")))</f>
      </c>
      <c r="R2" s="153"/>
      <c r="S2" s="154"/>
      <c r="T2" s="152" t="str">
        <f>IF(T3="","",IF(T3=V3,"△",IF(T3&gt;V3,"○","×")))</f>
        <v>×</v>
      </c>
      <c r="U2" s="153"/>
      <c r="V2" s="154"/>
      <c r="W2" s="152">
        <f>IF(W3="","",IF(W3=Y3,"△",IF(W3&gt;Y3,"○","×")))</f>
      </c>
      <c r="X2" s="153"/>
      <c r="Y2" s="154"/>
      <c r="Z2" s="152">
        <f>IF(Z3="","",IF(Z3=AB3,"△",IF(Z3&gt;AB3,"○","×")))</f>
      </c>
      <c r="AA2" s="153"/>
      <c r="AB2" s="154"/>
      <c r="AC2" s="155">
        <f>((COUNTIF(B2:AB5,"○"))*3)+((COUNTIF(B2:AB5,"△"))*1)</f>
        <v>7</v>
      </c>
      <c r="AD2" s="155">
        <f>COUNTIF(B2:AB5,"○")</f>
        <v>2</v>
      </c>
      <c r="AE2" s="155">
        <f>COUNTIF(B2:AB5,"×")</f>
        <v>1</v>
      </c>
      <c r="AF2" s="155">
        <f>COUNTIF(B2:AB5,"△")</f>
        <v>1</v>
      </c>
      <c r="AG2" s="162">
        <f>SUM(W3,T3,Q3,N3,K3,H3,E3,W5,T5,Q5,N5,K5,H5,E5,Z3,Z5)</f>
        <v>6</v>
      </c>
      <c r="AH2" s="162">
        <f>SUM(Y3,V3,S3,P3,M3,J3,G3,Y5,V5,S5,P5,M5,J5,G5,AB3,AB5)</f>
        <v>1</v>
      </c>
      <c r="AI2" s="159">
        <f>AG2-AH2</f>
        <v>5</v>
      </c>
      <c r="AJ2" s="160">
        <f>AD2/16</f>
        <v>0.125</v>
      </c>
      <c r="AK2" s="161"/>
      <c r="AL2" s="149" t="str">
        <f>AM1</f>
        <v>飯豊中</v>
      </c>
      <c r="AM2" s="163"/>
      <c r="AN2" s="163"/>
      <c r="AO2" s="163"/>
      <c r="AP2" s="165" t="str">
        <f>IF(AP3="","",IF(AP3=AR3,"△",IF(AP3&gt;AR3,"○","×")))</f>
        <v>×</v>
      </c>
      <c r="AQ2" s="166"/>
      <c r="AR2" s="167"/>
      <c r="AS2" s="165" t="str">
        <f>IF(AS3="","",IF(AS3=AU3,"△",IF(AS3&gt;AU3,"○","×")))</f>
        <v>×</v>
      </c>
      <c r="AT2" s="166"/>
      <c r="AU2" s="167"/>
      <c r="AV2" s="165" t="str">
        <f>IF(AV3="","",IF(AV3=AX3,"△",IF(AV3&gt;AX3,"○","×")))</f>
        <v>×</v>
      </c>
      <c r="AW2" s="166"/>
      <c r="AX2" s="167"/>
      <c r="AY2" s="165">
        <f>IF(AY3="","",IF(AY3=BA3,"△",IF(AY3&gt;BA3,"○","×")))</f>
      </c>
      <c r="AZ2" s="166"/>
      <c r="BA2" s="167"/>
      <c r="BB2" s="165">
        <f>IF(BB3="","",IF(BB3=BD3,"△",IF(BB3&gt;BD3,"○","×")))</f>
      </c>
      <c r="BC2" s="166"/>
      <c r="BD2" s="167"/>
      <c r="BE2" s="165" t="str">
        <f>IF(BE3="","",IF(BE3=BG3,"△",IF(BE3&gt;BG3,"○","×")))</f>
        <v>×</v>
      </c>
      <c r="BF2" s="166"/>
      <c r="BG2" s="167"/>
      <c r="BH2" s="165">
        <f>IF(BH3="","",IF(BH3=BJ3,"△",IF(BH3&gt;BJ3,"○","×")))</f>
      </c>
      <c r="BI2" s="166"/>
      <c r="BJ2" s="167"/>
      <c r="BK2" s="165">
        <f>IF(BK3="","",IF(BK3=BM3,"△",IF(BK3&gt;BM3,"○","×")))</f>
      </c>
      <c r="BL2" s="166"/>
      <c r="BM2" s="167"/>
      <c r="BN2" s="155">
        <f>((COUNTIF(AM2:BM5,"○"))*3)+((COUNTIF(AM2:BM5,"△"))*1)</f>
        <v>0</v>
      </c>
      <c r="BO2" s="155">
        <f>COUNTIF(AM2:BM5,"○")</f>
        <v>0</v>
      </c>
      <c r="BP2" s="155">
        <f>COUNTIF(AM2:BM5,"×")</f>
        <v>4</v>
      </c>
      <c r="BQ2" s="155">
        <f>COUNTIF(AM2:BM5,"△")</f>
        <v>0</v>
      </c>
      <c r="BR2" s="162">
        <f>SUM(BH3,BE3,BB3,AY3,AV3,AS3,AP3,BH5,BE5,BB5,AY5,AV5,AS5,AP5,BK3,BK5)</f>
        <v>0</v>
      </c>
      <c r="BS2" s="162">
        <f>SUM(BJ3,BG3,BD3,BA3,AX3,AU3,AR3,BJ5,BG5,BD5,BA5,AX5,AU5,AR5,BM3,BM5)</f>
        <v>15</v>
      </c>
      <c r="BT2" s="159">
        <f>BR2-BS2</f>
        <v>-15</v>
      </c>
      <c r="BU2" s="160">
        <f>BO2/16</f>
        <v>0</v>
      </c>
      <c r="BV2" s="161"/>
    </row>
    <row r="3" spans="1:74" ht="15" customHeight="1">
      <c r="A3" s="149"/>
      <c r="B3" s="151"/>
      <c r="C3" s="151"/>
      <c r="D3" s="151"/>
      <c r="E3" s="92">
        <v>0</v>
      </c>
      <c r="F3" s="93" t="s">
        <v>73</v>
      </c>
      <c r="G3" s="94">
        <v>0</v>
      </c>
      <c r="H3" s="92">
        <v>2</v>
      </c>
      <c r="I3" s="93" t="s">
        <v>73</v>
      </c>
      <c r="J3" s="94">
        <v>0</v>
      </c>
      <c r="K3" s="92">
        <v>4</v>
      </c>
      <c r="L3" s="93" t="s">
        <v>73</v>
      </c>
      <c r="M3" s="94">
        <v>0</v>
      </c>
      <c r="N3" s="92"/>
      <c r="O3" s="93" t="s">
        <v>73</v>
      </c>
      <c r="P3" s="94"/>
      <c r="Q3" s="92"/>
      <c r="R3" s="93" t="s">
        <v>73</v>
      </c>
      <c r="S3" s="94"/>
      <c r="T3" s="92">
        <v>0</v>
      </c>
      <c r="U3" s="93" t="s">
        <v>73</v>
      </c>
      <c r="V3" s="94">
        <v>1</v>
      </c>
      <c r="W3" s="92"/>
      <c r="X3" s="93" t="s">
        <v>73</v>
      </c>
      <c r="Y3" s="94"/>
      <c r="Z3" s="92"/>
      <c r="AA3" s="93" t="s">
        <v>73</v>
      </c>
      <c r="AB3" s="94"/>
      <c r="AC3" s="155"/>
      <c r="AD3" s="155"/>
      <c r="AE3" s="155"/>
      <c r="AF3" s="155"/>
      <c r="AG3" s="162"/>
      <c r="AH3" s="162"/>
      <c r="AI3" s="159"/>
      <c r="AJ3" s="160"/>
      <c r="AK3" s="161"/>
      <c r="AL3" s="149"/>
      <c r="AM3" s="164"/>
      <c r="AN3" s="164"/>
      <c r="AO3" s="164"/>
      <c r="AP3" s="92">
        <v>0</v>
      </c>
      <c r="AQ3" s="93" t="s">
        <v>73</v>
      </c>
      <c r="AR3" s="94">
        <v>1</v>
      </c>
      <c r="AS3" s="92">
        <v>0</v>
      </c>
      <c r="AT3" s="93" t="s">
        <v>73</v>
      </c>
      <c r="AU3" s="94">
        <v>4</v>
      </c>
      <c r="AV3" s="92">
        <v>0</v>
      </c>
      <c r="AW3" s="93" t="s">
        <v>73</v>
      </c>
      <c r="AX3" s="94">
        <v>5</v>
      </c>
      <c r="AY3" s="92"/>
      <c r="AZ3" s="93" t="s">
        <v>73</v>
      </c>
      <c r="BA3" s="94"/>
      <c r="BB3" s="92"/>
      <c r="BC3" s="93" t="s">
        <v>73</v>
      </c>
      <c r="BD3" s="94"/>
      <c r="BE3" s="92">
        <v>0</v>
      </c>
      <c r="BF3" s="93" t="s">
        <v>73</v>
      </c>
      <c r="BG3" s="94">
        <v>5</v>
      </c>
      <c r="BH3" s="92"/>
      <c r="BI3" s="93" t="s">
        <v>73</v>
      </c>
      <c r="BJ3" s="94"/>
      <c r="BK3" s="92"/>
      <c r="BL3" s="93" t="s">
        <v>73</v>
      </c>
      <c r="BM3" s="94"/>
      <c r="BN3" s="155"/>
      <c r="BO3" s="155"/>
      <c r="BP3" s="155"/>
      <c r="BQ3" s="155"/>
      <c r="BR3" s="162"/>
      <c r="BS3" s="162"/>
      <c r="BT3" s="159"/>
      <c r="BU3" s="160"/>
      <c r="BV3" s="161"/>
    </row>
    <row r="4" spans="1:74" ht="15" customHeight="1">
      <c r="A4" s="149"/>
      <c r="B4" s="151"/>
      <c r="C4" s="151"/>
      <c r="D4" s="151"/>
      <c r="E4" s="156">
        <f>IF(E5="","",IF(E5=G5,"△",IF(E5&gt;G5,"○","×")))</f>
      </c>
      <c r="F4" s="157"/>
      <c r="G4" s="158"/>
      <c r="H4" s="156">
        <f>IF(H5="","",IF(H5=J5,"△",IF(H5&gt;J5,"○","×")))</f>
      </c>
      <c r="I4" s="157"/>
      <c r="J4" s="158"/>
      <c r="K4" s="156">
        <f>IF(K5="","",IF(K5=M5,"△",IF(K5&gt;M5,"○","×")))</f>
      </c>
      <c r="L4" s="157"/>
      <c r="M4" s="158"/>
      <c r="N4" s="156">
        <f>IF(N5="","",IF(N5=P5,"△",IF(N5&gt;P5,"○","×")))</f>
      </c>
      <c r="O4" s="157"/>
      <c r="P4" s="158"/>
      <c r="Q4" s="156">
        <f>IF(Q5="","",IF(Q5=S5,"△",IF(Q5&gt;S5,"○","×")))</f>
      </c>
      <c r="R4" s="157"/>
      <c r="S4" s="158"/>
      <c r="T4" s="156">
        <f>IF(T5="","",IF(T5=V5,"△",IF(T5&gt;V5,"○","×")))</f>
      </c>
      <c r="U4" s="157"/>
      <c r="V4" s="158"/>
      <c r="W4" s="156">
        <f>IF(W5="","",IF(W5=Y5,"△",IF(W5&gt;Y5,"○","×")))</f>
      </c>
      <c r="X4" s="157"/>
      <c r="Y4" s="158"/>
      <c r="Z4" s="156">
        <f>IF(Z5="","",IF(Z5=AB5,"△",IF(Z5&gt;AB5,"○","×")))</f>
      </c>
      <c r="AA4" s="157"/>
      <c r="AB4" s="158"/>
      <c r="AC4" s="155"/>
      <c r="AD4" s="155"/>
      <c r="AE4" s="155"/>
      <c r="AF4" s="155"/>
      <c r="AG4" s="162"/>
      <c r="AH4" s="162"/>
      <c r="AI4" s="159"/>
      <c r="AJ4" s="160"/>
      <c r="AK4" s="161"/>
      <c r="AL4" s="149"/>
      <c r="AM4" s="164"/>
      <c r="AN4" s="164"/>
      <c r="AO4" s="164"/>
      <c r="AP4" s="168">
        <f>IF(AP5="","",IF(AP5=AR5,"△",IF(AP5&gt;AR5,"○","×")))</f>
      </c>
      <c r="AQ4" s="169"/>
      <c r="AR4" s="170"/>
      <c r="AS4" s="168">
        <f>IF(AS5="","",IF(AS5=AU5,"△",IF(AS5&gt;AU5,"○","×")))</f>
      </c>
      <c r="AT4" s="169"/>
      <c r="AU4" s="170"/>
      <c r="AV4" s="168">
        <f>IF(AV5="","",IF(AV5=AX5,"△",IF(AV5&gt;AX5,"○","×")))</f>
      </c>
      <c r="AW4" s="169"/>
      <c r="AX4" s="170"/>
      <c r="AY4" s="168">
        <f>IF(AY5="","",IF(AY5=BA5,"△",IF(AY5&gt;BA5,"○","×")))</f>
      </c>
      <c r="AZ4" s="169"/>
      <c r="BA4" s="170"/>
      <c r="BB4" s="168">
        <f>IF(BB5="","",IF(BB5=BD5,"△",IF(BB5&gt;BD5,"○","×")))</f>
      </c>
      <c r="BC4" s="169"/>
      <c r="BD4" s="170"/>
      <c r="BE4" s="168">
        <f>IF(BE5="","",IF(BE5=BG5,"△",IF(BE5&gt;BG5,"○","×")))</f>
      </c>
      <c r="BF4" s="169"/>
      <c r="BG4" s="170"/>
      <c r="BH4" s="168">
        <f>IF(BH5="","",IF(BH5=BJ5,"△",IF(BH5&gt;BJ5,"○","×")))</f>
      </c>
      <c r="BI4" s="169"/>
      <c r="BJ4" s="170"/>
      <c r="BK4" s="168">
        <f>IF(BK5="","",IF(BK5=BM5,"△",IF(BK5&gt;BM5,"○","×")))</f>
      </c>
      <c r="BL4" s="169"/>
      <c r="BM4" s="170"/>
      <c r="BN4" s="155"/>
      <c r="BO4" s="155"/>
      <c r="BP4" s="155"/>
      <c r="BQ4" s="155"/>
      <c r="BR4" s="162"/>
      <c r="BS4" s="162"/>
      <c r="BT4" s="159"/>
      <c r="BU4" s="160"/>
      <c r="BV4" s="161"/>
    </row>
    <row r="5" spans="1:74" ht="15" customHeight="1">
      <c r="A5" s="149"/>
      <c r="B5" s="151"/>
      <c r="C5" s="151"/>
      <c r="D5" s="151"/>
      <c r="E5" s="95"/>
      <c r="F5" s="96" t="s">
        <v>73</v>
      </c>
      <c r="G5" s="97"/>
      <c r="H5" s="95"/>
      <c r="I5" s="96" t="s">
        <v>73</v>
      </c>
      <c r="J5" s="97"/>
      <c r="K5" s="95"/>
      <c r="L5" s="96" t="s">
        <v>73</v>
      </c>
      <c r="M5" s="97"/>
      <c r="N5" s="95"/>
      <c r="O5" s="96" t="s">
        <v>73</v>
      </c>
      <c r="P5" s="97"/>
      <c r="Q5" s="95"/>
      <c r="R5" s="96" t="s">
        <v>73</v>
      </c>
      <c r="S5" s="97"/>
      <c r="T5" s="95"/>
      <c r="U5" s="96" t="s">
        <v>73</v>
      </c>
      <c r="V5" s="97"/>
      <c r="W5" s="95"/>
      <c r="X5" s="96" t="s">
        <v>73</v>
      </c>
      <c r="Y5" s="97"/>
      <c r="Z5" s="95"/>
      <c r="AA5" s="96" t="s">
        <v>73</v>
      </c>
      <c r="AB5" s="97"/>
      <c r="AC5" s="155"/>
      <c r="AD5" s="155"/>
      <c r="AE5" s="155"/>
      <c r="AF5" s="155"/>
      <c r="AG5" s="162"/>
      <c r="AH5" s="162"/>
      <c r="AI5" s="159"/>
      <c r="AJ5" s="160"/>
      <c r="AK5" s="161"/>
      <c r="AL5" s="149"/>
      <c r="AM5" s="164"/>
      <c r="AN5" s="164"/>
      <c r="AO5" s="164"/>
      <c r="AP5" s="95"/>
      <c r="AQ5" s="96" t="s">
        <v>73</v>
      </c>
      <c r="AR5" s="97"/>
      <c r="AS5" s="95"/>
      <c r="AT5" s="96" t="s">
        <v>73</v>
      </c>
      <c r="AU5" s="97"/>
      <c r="AV5" s="95"/>
      <c r="AW5" s="96" t="s">
        <v>73</v>
      </c>
      <c r="AX5" s="97"/>
      <c r="AY5" s="95"/>
      <c r="AZ5" s="96" t="s">
        <v>73</v>
      </c>
      <c r="BA5" s="97"/>
      <c r="BB5" s="95"/>
      <c r="BC5" s="96" t="s">
        <v>73</v>
      </c>
      <c r="BD5" s="97"/>
      <c r="BE5" s="95"/>
      <c r="BF5" s="96" t="s">
        <v>73</v>
      </c>
      <c r="BG5" s="97"/>
      <c r="BH5" s="95"/>
      <c r="BI5" s="96" t="s">
        <v>73</v>
      </c>
      <c r="BJ5" s="97"/>
      <c r="BK5" s="95"/>
      <c r="BL5" s="96" t="s">
        <v>73</v>
      </c>
      <c r="BM5" s="97"/>
      <c r="BN5" s="155"/>
      <c r="BO5" s="155"/>
      <c r="BP5" s="155"/>
      <c r="BQ5" s="155"/>
      <c r="BR5" s="162"/>
      <c r="BS5" s="162"/>
      <c r="BT5" s="159"/>
      <c r="BU5" s="160"/>
      <c r="BV5" s="161"/>
    </row>
    <row r="6" spans="1:74" ht="15" customHeight="1">
      <c r="A6" s="149" t="str">
        <f>E1</f>
        <v>小国中</v>
      </c>
      <c r="B6" s="165" t="str">
        <f>IF(B7="","",IF(B7=D7,"△",IF(B7&gt;D7,"○","×")))</f>
        <v>△</v>
      </c>
      <c r="C6" s="166"/>
      <c r="D6" s="167"/>
      <c r="E6" s="171"/>
      <c r="F6" s="163"/>
      <c r="G6" s="172"/>
      <c r="H6" s="165" t="str">
        <f>IF(H7="","",IF(H7=J7,"△",IF(H7&gt;J7,"○","×")))</f>
        <v>○</v>
      </c>
      <c r="I6" s="166"/>
      <c r="J6" s="167"/>
      <c r="K6" s="165">
        <f>IF(K7="","",IF(K7=M7,"△",IF(K7&gt;M7,"○","×")))</f>
      </c>
      <c r="L6" s="166"/>
      <c r="M6" s="167"/>
      <c r="N6" s="165" t="str">
        <f>IF(N7="","",IF(N7=P7,"△",IF(N7&gt;P7,"○","×")))</f>
        <v>×</v>
      </c>
      <c r="O6" s="166"/>
      <c r="P6" s="167"/>
      <c r="Q6" s="165">
        <f>IF(Q7="","",IF(Q7=S7,"△",IF(Q7&gt;S7,"○","×")))</f>
      </c>
      <c r="R6" s="166"/>
      <c r="S6" s="167"/>
      <c r="T6" s="165">
        <f>IF(T7="","",IF(T7=V7,"△",IF(T7&gt;V7,"○","×")))</f>
      </c>
      <c r="U6" s="166"/>
      <c r="V6" s="167"/>
      <c r="W6" s="165" t="str">
        <f>IF(W7="","",IF(W7=Y7,"△",IF(W7&gt;Y7,"○","×")))</f>
        <v>×</v>
      </c>
      <c r="X6" s="166"/>
      <c r="Y6" s="167"/>
      <c r="Z6" s="165">
        <f>IF(Z7="","",IF(Z7=AB7,"△",IF(Z7&gt;AB7,"○","×")))</f>
      </c>
      <c r="AA6" s="166"/>
      <c r="AB6" s="167"/>
      <c r="AC6" s="155">
        <f>((COUNTIF(B6:AB9,"○"))*3)+((COUNTIF(B6:AB9,"△"))*1)</f>
        <v>4</v>
      </c>
      <c r="AD6" s="155">
        <f>COUNTIF(B6:AB9,"○")</f>
        <v>1</v>
      </c>
      <c r="AE6" s="155">
        <f>COUNTIF(B6:AB9,"×")</f>
        <v>2</v>
      </c>
      <c r="AF6" s="155">
        <f>COUNTIF(B6:AB9,"△")</f>
        <v>1</v>
      </c>
      <c r="AG6" s="162">
        <f>SUM(W7,T7,Q7,N7,K7,H7,B7,W9,T9,Q9,N9,K9,H9,B9,Z7,Z9)</f>
        <v>8</v>
      </c>
      <c r="AH6" s="162">
        <f>SUM(Y7,V7,S7,P7,M7,J7,D7,Y9,V9,S9,P9,M9,J9,D9,AB7,AB9)</f>
        <v>9</v>
      </c>
      <c r="AI6" s="159">
        <f>AG6-AH6</f>
        <v>-1</v>
      </c>
      <c r="AJ6" s="160">
        <f>AD6/16</f>
        <v>0.0625</v>
      </c>
      <c r="AK6" s="161"/>
      <c r="AL6" s="149" t="str">
        <f>AP1</f>
        <v>米沢七中</v>
      </c>
      <c r="AM6" s="165" t="str">
        <f>IF(AM7="","",IF(AM7=AO7,"△",IF(AM7&gt;AO7,"○","×")))</f>
        <v>○</v>
      </c>
      <c r="AN6" s="166"/>
      <c r="AO6" s="167"/>
      <c r="AP6" s="171"/>
      <c r="AQ6" s="163"/>
      <c r="AR6" s="172"/>
      <c r="AS6" s="165" t="str">
        <f>IF(AS7="","",IF(AS7=AU7,"△",IF(AS7&gt;AU7,"○","×")))</f>
        <v>○</v>
      </c>
      <c r="AT6" s="166"/>
      <c r="AU6" s="167"/>
      <c r="AV6" s="165">
        <f>IF(AV7="","",IF(AV7=AX7,"△",IF(AV7&gt;AX7,"○","×")))</f>
      </c>
      <c r="AW6" s="166"/>
      <c r="AX6" s="167"/>
      <c r="AY6" s="165" t="str">
        <f>IF(AY7="","",IF(AY7=BA7,"△",IF(AY7&gt;BA7,"○","×")))</f>
        <v>×</v>
      </c>
      <c r="AZ6" s="166"/>
      <c r="BA6" s="167"/>
      <c r="BB6" s="165">
        <f>IF(BB7="","",IF(BB7=BD7,"△",IF(BB7&gt;BD7,"○","×")))</f>
      </c>
      <c r="BC6" s="166"/>
      <c r="BD6" s="167"/>
      <c r="BE6" s="165">
        <f>IF(BE7="","",IF(BE7=BG7,"△",IF(BE7&gt;BG7,"○","×")))</f>
      </c>
      <c r="BF6" s="166"/>
      <c r="BG6" s="167"/>
      <c r="BH6" s="165" t="str">
        <f>IF(BH7="","",IF(BH7=BJ7,"△",IF(BH7&gt;BJ7,"○","×")))</f>
        <v>×</v>
      </c>
      <c r="BI6" s="166"/>
      <c r="BJ6" s="167"/>
      <c r="BK6" s="165">
        <f>IF(BK7="","",IF(BK7=BM7,"△",IF(BK7&gt;BM7,"○","×")))</f>
      </c>
      <c r="BL6" s="166"/>
      <c r="BM6" s="167"/>
      <c r="BN6" s="155">
        <f>((COUNTIF(AM6:BM9,"○"))*3)+((COUNTIF(AM6:BM9,"△"))*1)</f>
        <v>6</v>
      </c>
      <c r="BO6" s="155">
        <f>COUNTIF(AM6:BM9,"○")</f>
        <v>2</v>
      </c>
      <c r="BP6" s="155">
        <f>COUNTIF(AM6:BM9,"×")</f>
        <v>2</v>
      </c>
      <c r="BQ6" s="155">
        <f>COUNTIF(AM6:BM9,"△")</f>
        <v>0</v>
      </c>
      <c r="BR6" s="162">
        <f>SUM(BH7,BE7,BB7,AY7,AV7,AS7,AM7,BH9,BE9,BB9,AY9,AV9,AS9,AM9,BK7,BK9)</f>
        <v>5</v>
      </c>
      <c r="BS6" s="162">
        <f>SUM(BJ7,BG7,BD7,BA7,AX7,AU7,AO7,BJ9,BG9,BD9,BA9,AX9,AU9,AO9,BM7,BM9)</f>
        <v>5</v>
      </c>
      <c r="BT6" s="159">
        <f>BR6-BS6</f>
        <v>0</v>
      </c>
      <c r="BU6" s="160">
        <f>BO6/16</f>
        <v>0.125</v>
      </c>
      <c r="BV6" s="161"/>
    </row>
    <row r="7" spans="1:74" ht="15" customHeight="1">
      <c r="A7" s="149"/>
      <c r="B7" s="98">
        <f>IF(G3="","",G3)</f>
        <v>0</v>
      </c>
      <c r="C7" s="93" t="s">
        <v>73</v>
      </c>
      <c r="D7" s="99">
        <f>IF(E3="","",E3)</f>
        <v>0</v>
      </c>
      <c r="E7" s="173"/>
      <c r="F7" s="164"/>
      <c r="G7" s="174"/>
      <c r="H7" s="92">
        <v>7</v>
      </c>
      <c r="I7" s="93" t="s">
        <v>73</v>
      </c>
      <c r="J7" s="94">
        <v>0</v>
      </c>
      <c r="K7" s="92"/>
      <c r="L7" s="93" t="s">
        <v>73</v>
      </c>
      <c r="M7" s="94"/>
      <c r="N7" s="92">
        <v>1</v>
      </c>
      <c r="O7" s="93" t="s">
        <v>73</v>
      </c>
      <c r="P7" s="94">
        <v>6</v>
      </c>
      <c r="Q7" s="92"/>
      <c r="R7" s="93" t="s">
        <v>73</v>
      </c>
      <c r="S7" s="94"/>
      <c r="T7" s="92"/>
      <c r="U7" s="93" t="s">
        <v>73</v>
      </c>
      <c r="V7" s="94"/>
      <c r="W7" s="92">
        <v>0</v>
      </c>
      <c r="X7" s="93" t="s">
        <v>73</v>
      </c>
      <c r="Y7" s="94">
        <v>3</v>
      </c>
      <c r="Z7" s="92"/>
      <c r="AA7" s="93" t="s">
        <v>73</v>
      </c>
      <c r="AB7" s="94"/>
      <c r="AC7" s="155"/>
      <c r="AD7" s="155"/>
      <c r="AE7" s="155"/>
      <c r="AF7" s="155"/>
      <c r="AG7" s="162"/>
      <c r="AH7" s="162"/>
      <c r="AI7" s="159"/>
      <c r="AJ7" s="160"/>
      <c r="AK7" s="161"/>
      <c r="AL7" s="149"/>
      <c r="AM7" s="98">
        <f>IF(AR3="","",AR3)</f>
        <v>1</v>
      </c>
      <c r="AN7" s="93" t="s">
        <v>73</v>
      </c>
      <c r="AO7" s="99">
        <f>IF(AP3="","",AP3)</f>
        <v>0</v>
      </c>
      <c r="AP7" s="173"/>
      <c r="AQ7" s="164"/>
      <c r="AR7" s="174"/>
      <c r="AS7" s="92">
        <v>2</v>
      </c>
      <c r="AT7" s="93" t="s">
        <v>73</v>
      </c>
      <c r="AU7" s="94">
        <v>1</v>
      </c>
      <c r="AV7" s="92"/>
      <c r="AW7" s="93" t="s">
        <v>73</v>
      </c>
      <c r="AX7" s="94"/>
      <c r="AY7" s="92">
        <v>0</v>
      </c>
      <c r="AZ7" s="93" t="s">
        <v>73</v>
      </c>
      <c r="BA7" s="94">
        <v>1</v>
      </c>
      <c r="BB7" s="92"/>
      <c r="BC7" s="93" t="s">
        <v>73</v>
      </c>
      <c r="BD7" s="94"/>
      <c r="BE7" s="92"/>
      <c r="BF7" s="93" t="s">
        <v>73</v>
      </c>
      <c r="BG7" s="94"/>
      <c r="BH7" s="92">
        <v>2</v>
      </c>
      <c r="BI7" s="93" t="s">
        <v>73</v>
      </c>
      <c r="BJ7" s="94">
        <v>3</v>
      </c>
      <c r="BK7" s="92"/>
      <c r="BL7" s="93" t="s">
        <v>73</v>
      </c>
      <c r="BM7" s="94"/>
      <c r="BN7" s="155"/>
      <c r="BO7" s="155"/>
      <c r="BP7" s="155"/>
      <c r="BQ7" s="155"/>
      <c r="BR7" s="162"/>
      <c r="BS7" s="162"/>
      <c r="BT7" s="159"/>
      <c r="BU7" s="160"/>
      <c r="BV7" s="161"/>
    </row>
    <row r="8" spans="1:74" ht="15" customHeight="1">
      <c r="A8" s="149"/>
      <c r="B8" s="168">
        <f>IF(B9="","",IF(B9=D9,"△",IF(B9&gt;D9,"○","×")))</f>
      </c>
      <c r="C8" s="169"/>
      <c r="D8" s="170"/>
      <c r="E8" s="173"/>
      <c r="F8" s="164"/>
      <c r="G8" s="174"/>
      <c r="H8" s="168">
        <f>IF(H9="","",IF(H9=J9,"△",IF(H9&gt;J9,"○","×")))</f>
      </c>
      <c r="I8" s="169"/>
      <c r="J8" s="170"/>
      <c r="K8" s="168">
        <f>IF(K9="","",IF(K9=M9,"△",IF(K9&gt;M9,"○","×")))</f>
      </c>
      <c r="L8" s="169"/>
      <c r="M8" s="170"/>
      <c r="N8" s="168">
        <f>IF(N9="","",IF(N9=P9,"△",IF(N9&gt;P9,"○","×")))</f>
      </c>
      <c r="O8" s="169"/>
      <c r="P8" s="170"/>
      <c r="Q8" s="168">
        <f>IF(Q9="","",IF(Q9=S9,"△",IF(Q9&gt;S9,"○","×")))</f>
      </c>
      <c r="R8" s="169"/>
      <c r="S8" s="170"/>
      <c r="T8" s="168">
        <f>IF(T9="","",IF(T9=V9,"△",IF(T9&gt;V9,"○","×")))</f>
      </c>
      <c r="U8" s="169"/>
      <c r="V8" s="170"/>
      <c r="W8" s="168">
        <f>IF(W9="","",IF(W9=Y9,"△",IF(W9&gt;Y9,"○","×")))</f>
      </c>
      <c r="X8" s="169"/>
      <c r="Y8" s="170"/>
      <c r="Z8" s="168">
        <f>IF(Z9="","",IF(Z9=AB9,"△",IF(Z9&gt;AB9,"○","×")))</f>
      </c>
      <c r="AA8" s="169"/>
      <c r="AB8" s="170"/>
      <c r="AC8" s="155"/>
      <c r="AD8" s="155"/>
      <c r="AE8" s="155"/>
      <c r="AF8" s="155"/>
      <c r="AG8" s="162"/>
      <c r="AH8" s="162"/>
      <c r="AI8" s="159"/>
      <c r="AJ8" s="160"/>
      <c r="AK8" s="161"/>
      <c r="AL8" s="149"/>
      <c r="AM8" s="168">
        <f>IF(AM9="","",IF(AM9=AO9,"△",IF(AM9&gt;AO9,"○","×")))</f>
      </c>
      <c r="AN8" s="169"/>
      <c r="AO8" s="170"/>
      <c r="AP8" s="173"/>
      <c r="AQ8" s="164"/>
      <c r="AR8" s="174"/>
      <c r="AS8" s="168">
        <f>IF(AS9="","",IF(AS9=AU9,"△",IF(AS9&gt;AU9,"○","×")))</f>
      </c>
      <c r="AT8" s="169"/>
      <c r="AU8" s="170"/>
      <c r="AV8" s="168">
        <f>IF(AV9="","",IF(AV9=AX9,"△",IF(AV9&gt;AX9,"○","×")))</f>
      </c>
      <c r="AW8" s="169"/>
      <c r="AX8" s="170"/>
      <c r="AY8" s="168">
        <f>IF(AY9="","",IF(AY9=BA9,"△",IF(AY9&gt;BA9,"○","×")))</f>
      </c>
      <c r="AZ8" s="169"/>
      <c r="BA8" s="170"/>
      <c r="BB8" s="168">
        <f>IF(BB9="","",IF(BB9=BD9,"△",IF(BB9&gt;BD9,"○","×")))</f>
      </c>
      <c r="BC8" s="169"/>
      <c r="BD8" s="170"/>
      <c r="BE8" s="168">
        <f>IF(BE9="","",IF(BE9=BG9,"△",IF(BE9&gt;BG9,"○","×")))</f>
      </c>
      <c r="BF8" s="169"/>
      <c r="BG8" s="170"/>
      <c r="BH8" s="168">
        <f>IF(BH9="","",IF(BH9=BJ9,"△",IF(BH9&gt;BJ9,"○","×")))</f>
      </c>
      <c r="BI8" s="169"/>
      <c r="BJ8" s="170"/>
      <c r="BK8" s="168">
        <f>IF(BK9="","",IF(BK9=BM9,"△",IF(BK9&gt;BM9,"○","×")))</f>
      </c>
      <c r="BL8" s="169"/>
      <c r="BM8" s="170"/>
      <c r="BN8" s="155"/>
      <c r="BO8" s="155"/>
      <c r="BP8" s="155"/>
      <c r="BQ8" s="155"/>
      <c r="BR8" s="162"/>
      <c r="BS8" s="162"/>
      <c r="BT8" s="159"/>
      <c r="BU8" s="160"/>
      <c r="BV8" s="161"/>
    </row>
    <row r="9" spans="1:74" ht="15" customHeight="1">
      <c r="A9" s="149"/>
      <c r="B9" s="96">
        <f>IF(G5="","",G5)</f>
      </c>
      <c r="C9" s="96" t="s">
        <v>73</v>
      </c>
      <c r="D9" s="96">
        <f>IF(E5="","",E5)</f>
      </c>
      <c r="E9" s="175"/>
      <c r="F9" s="176"/>
      <c r="G9" s="177"/>
      <c r="H9" s="95"/>
      <c r="I9" s="96" t="s">
        <v>73</v>
      </c>
      <c r="J9" s="97"/>
      <c r="K9" s="95"/>
      <c r="L9" s="96" t="s">
        <v>73</v>
      </c>
      <c r="M9" s="97"/>
      <c r="N9" s="95"/>
      <c r="O9" s="96" t="s">
        <v>73</v>
      </c>
      <c r="P9" s="97"/>
      <c r="Q9" s="95"/>
      <c r="R9" s="96" t="s">
        <v>73</v>
      </c>
      <c r="S9" s="97"/>
      <c r="T9" s="95"/>
      <c r="U9" s="96" t="s">
        <v>73</v>
      </c>
      <c r="V9" s="97"/>
      <c r="W9" s="95"/>
      <c r="X9" s="96" t="s">
        <v>73</v>
      </c>
      <c r="Y9" s="97"/>
      <c r="Z9" s="95"/>
      <c r="AA9" s="96" t="s">
        <v>73</v>
      </c>
      <c r="AB9" s="97"/>
      <c r="AC9" s="155"/>
      <c r="AD9" s="155"/>
      <c r="AE9" s="155"/>
      <c r="AF9" s="155"/>
      <c r="AG9" s="162"/>
      <c r="AH9" s="162"/>
      <c r="AI9" s="159"/>
      <c r="AJ9" s="160"/>
      <c r="AK9" s="161"/>
      <c r="AL9" s="149"/>
      <c r="AM9" s="96">
        <f>IF(AR5="","",AR5)</f>
      </c>
      <c r="AN9" s="96" t="s">
        <v>73</v>
      </c>
      <c r="AO9" s="96">
        <f>IF(AP5="","",AP5)</f>
      </c>
      <c r="AP9" s="175"/>
      <c r="AQ9" s="176"/>
      <c r="AR9" s="177"/>
      <c r="AS9" s="95"/>
      <c r="AT9" s="96" t="s">
        <v>73</v>
      </c>
      <c r="AU9" s="97"/>
      <c r="AV9" s="95"/>
      <c r="AW9" s="96" t="s">
        <v>73</v>
      </c>
      <c r="AX9" s="97"/>
      <c r="AY9" s="95"/>
      <c r="AZ9" s="96" t="s">
        <v>73</v>
      </c>
      <c r="BA9" s="97"/>
      <c r="BB9" s="95"/>
      <c r="BC9" s="96" t="s">
        <v>73</v>
      </c>
      <c r="BD9" s="97"/>
      <c r="BE9" s="95"/>
      <c r="BF9" s="96" t="s">
        <v>73</v>
      </c>
      <c r="BG9" s="97"/>
      <c r="BH9" s="95"/>
      <c r="BI9" s="96" t="s">
        <v>73</v>
      </c>
      <c r="BJ9" s="97"/>
      <c r="BK9" s="95"/>
      <c r="BL9" s="96" t="s">
        <v>73</v>
      </c>
      <c r="BM9" s="97"/>
      <c r="BN9" s="155"/>
      <c r="BO9" s="155"/>
      <c r="BP9" s="155"/>
      <c r="BQ9" s="155"/>
      <c r="BR9" s="162"/>
      <c r="BS9" s="162"/>
      <c r="BT9" s="159"/>
      <c r="BU9" s="160"/>
      <c r="BV9" s="161"/>
    </row>
    <row r="10" spans="1:74" ht="15" customHeight="1">
      <c r="A10" s="149" t="str">
        <f>H1</f>
        <v>米沢六中</v>
      </c>
      <c r="B10" s="165" t="str">
        <f>IF(B11="","",IF(B11=D11,"△",IF(B11&gt;D11,"○","×")))</f>
        <v>×</v>
      </c>
      <c r="C10" s="166"/>
      <c r="D10" s="166"/>
      <c r="E10" s="165" t="str">
        <f>IF(E11="","",IF(E11=G11,"△",IF(E11&gt;G11,"○","×")))</f>
        <v>×</v>
      </c>
      <c r="F10" s="166"/>
      <c r="G10" s="167"/>
      <c r="H10" s="163"/>
      <c r="I10" s="163"/>
      <c r="J10" s="172"/>
      <c r="K10" s="165">
        <f>IF(K11="","",IF(K11=M11,"△",IF(K11&gt;M11,"○","×")))</f>
      </c>
      <c r="L10" s="166"/>
      <c r="M10" s="167"/>
      <c r="N10" s="165">
        <f>IF(N11="","",IF(N11=P11,"△",IF(N11&gt;P11,"○","×")))</f>
      </c>
      <c r="O10" s="166"/>
      <c r="P10" s="167"/>
      <c r="Q10" s="165" t="str">
        <f>IF(Q11="","",IF(Q11=S11,"△",IF(Q11&gt;S11,"○","×")))</f>
        <v>×</v>
      </c>
      <c r="R10" s="166"/>
      <c r="S10" s="167"/>
      <c r="T10" s="165">
        <f>IF(T11="","",IF(T11=V11,"△",IF(T11&gt;V11,"○","×")))</f>
      </c>
      <c r="U10" s="166"/>
      <c r="V10" s="167"/>
      <c r="W10" s="165">
        <f>IF(W11="","",IF(W11=Y11,"△",IF(W11&gt;Y11,"○","×")))</f>
      </c>
      <c r="X10" s="166"/>
      <c r="Y10" s="167"/>
      <c r="Z10" s="165" t="str">
        <f>IF(Z11="","",IF(Z11=AB11,"△",IF(Z11&gt;AB11,"○","×")))</f>
        <v>×</v>
      </c>
      <c r="AA10" s="166"/>
      <c r="AB10" s="167"/>
      <c r="AC10" s="155">
        <f>((COUNTIF(B10:AB13,"○"))*3)+((COUNTIF(B10:AB13,"△"))*1)</f>
        <v>0</v>
      </c>
      <c r="AD10" s="155">
        <f>COUNTIF(B10:AB13,"○")</f>
        <v>0</v>
      </c>
      <c r="AE10" s="155">
        <f>COUNTIF(B10:AB13,"×")</f>
        <v>4</v>
      </c>
      <c r="AF10" s="155">
        <f>COUNTIF(B10:AB13,"△")</f>
        <v>0</v>
      </c>
      <c r="AG10" s="162">
        <f>SUM(W11,T11,Q11,N11,K11,B11,E11,W13,T13,Q13,N13,K13,B13,E13,Z11,Z13,)</f>
        <v>1</v>
      </c>
      <c r="AH10" s="162">
        <f>SUM(Y11,V11,S11,P11,M11,D11,G11,Y13,V13,S13,P13,M13,D13,G13,AB11,AB13)</f>
        <v>18</v>
      </c>
      <c r="AI10" s="159">
        <f>AG10-AH10</f>
        <v>-17</v>
      </c>
      <c r="AJ10" s="160">
        <f>AD10/16</f>
        <v>0</v>
      </c>
      <c r="AK10" s="161"/>
      <c r="AL10" s="149" t="str">
        <f>AS1</f>
        <v>米沢一中</v>
      </c>
      <c r="AM10" s="165" t="str">
        <f>IF(AM11="","",IF(AM11=AO11,"△",IF(AM11&gt;AO11,"○","×")))</f>
        <v>○</v>
      </c>
      <c r="AN10" s="166"/>
      <c r="AO10" s="166"/>
      <c r="AP10" s="165" t="str">
        <f>IF(AP11="","",IF(AP11=AR11,"△",IF(AP11&gt;AR11,"○","×")))</f>
        <v>×</v>
      </c>
      <c r="AQ10" s="166"/>
      <c r="AR10" s="167"/>
      <c r="AS10" s="163"/>
      <c r="AT10" s="163"/>
      <c r="AU10" s="172"/>
      <c r="AV10" s="165">
        <f>IF(AV11="","",IF(AV11=AX11,"△",IF(AV11&gt;AX11,"○","×")))</f>
      </c>
      <c r="AW10" s="166"/>
      <c r="AX10" s="167"/>
      <c r="AY10" s="165">
        <f>IF(AY11="","",IF(AY11=BA11,"△",IF(AY11&gt;BA11,"○","×")))</f>
      </c>
      <c r="AZ10" s="166"/>
      <c r="BA10" s="167"/>
      <c r="BB10" s="165" t="str">
        <f>IF(BB11="","",IF(BB11=BD11,"△",IF(BB11&gt;BD11,"○","×")))</f>
        <v>×</v>
      </c>
      <c r="BC10" s="166"/>
      <c r="BD10" s="167"/>
      <c r="BE10" s="165">
        <f>IF(BE11="","",IF(BE11=BG11,"△",IF(BE11&gt;BG11,"○","×")))</f>
      </c>
      <c r="BF10" s="166"/>
      <c r="BG10" s="167"/>
      <c r="BH10" s="165">
        <f>IF(BH11="","",IF(BH11=BJ11,"△",IF(BH11&gt;BJ11,"○","×")))</f>
      </c>
      <c r="BI10" s="166"/>
      <c r="BJ10" s="167"/>
      <c r="BK10" s="165" t="str">
        <f>IF(BK11="","",IF(BK11=BM11,"△",IF(BK11&gt;BM11,"○","×")))</f>
        <v>○</v>
      </c>
      <c r="BL10" s="166"/>
      <c r="BM10" s="167"/>
      <c r="BN10" s="155">
        <f>((COUNTIF(AM10:BM13,"○"))*3)+((COUNTIF(AM10:BM13,"△"))*1)</f>
        <v>6</v>
      </c>
      <c r="BO10" s="155">
        <f>COUNTIF(AM10:BM13,"○")</f>
        <v>2</v>
      </c>
      <c r="BP10" s="155">
        <f>COUNTIF(AM10:BM13,"×")</f>
        <v>2</v>
      </c>
      <c r="BQ10" s="155">
        <f>COUNTIF(AM10:BM13,"△")</f>
        <v>0</v>
      </c>
      <c r="BR10" s="162">
        <f>SUM(BH11,BE11,BB11,AY11,AV11,AM11,AP11,BH13,BE13,BB13,AY13,AV13,AM13,AP13,BK11,BK13,)</f>
        <v>6</v>
      </c>
      <c r="BS10" s="162">
        <f>SUM(BJ11,BG11,BD11,BA11,AX11,AO11,AR11,BJ13,BG13,BD13,BA13,AX13,AO13,AR13,BM11,BM13)</f>
        <v>7</v>
      </c>
      <c r="BT10" s="159">
        <f>BR10-BS10</f>
        <v>-1</v>
      </c>
      <c r="BU10" s="160">
        <f>BO10/16</f>
        <v>0.125</v>
      </c>
      <c r="BV10" s="161"/>
    </row>
    <row r="11" spans="1:74" ht="15" customHeight="1">
      <c r="A11" s="149"/>
      <c r="B11" s="98">
        <f>IF(J3="","",J3)</f>
        <v>0</v>
      </c>
      <c r="C11" s="93" t="s">
        <v>73</v>
      </c>
      <c r="D11" s="93">
        <f>IF(H3="","",H3)</f>
        <v>2</v>
      </c>
      <c r="E11" s="98">
        <f>IF(J7="","",J7)</f>
        <v>0</v>
      </c>
      <c r="F11" s="93" t="s">
        <v>73</v>
      </c>
      <c r="G11" s="99">
        <f>IF(H7="","",H7)</f>
        <v>7</v>
      </c>
      <c r="H11" s="164"/>
      <c r="I11" s="164"/>
      <c r="J11" s="174"/>
      <c r="K11" s="92"/>
      <c r="L11" s="93" t="s">
        <v>73</v>
      </c>
      <c r="M11" s="94"/>
      <c r="N11" s="92"/>
      <c r="O11" s="93" t="s">
        <v>73</v>
      </c>
      <c r="P11" s="94"/>
      <c r="Q11" s="92">
        <v>0</v>
      </c>
      <c r="R11" s="93" t="s">
        <v>73</v>
      </c>
      <c r="S11" s="94">
        <v>7</v>
      </c>
      <c r="T11" s="92"/>
      <c r="U11" s="93" t="s">
        <v>73</v>
      </c>
      <c r="V11" s="94"/>
      <c r="W11" s="92"/>
      <c r="X11" s="93" t="s">
        <v>73</v>
      </c>
      <c r="Y11" s="94"/>
      <c r="Z11" s="92">
        <v>1</v>
      </c>
      <c r="AA11" s="93" t="s">
        <v>73</v>
      </c>
      <c r="AB11" s="94">
        <v>2</v>
      </c>
      <c r="AC11" s="155"/>
      <c r="AD11" s="155"/>
      <c r="AE11" s="155"/>
      <c r="AF11" s="155"/>
      <c r="AG11" s="162"/>
      <c r="AH11" s="162"/>
      <c r="AI11" s="159"/>
      <c r="AJ11" s="160"/>
      <c r="AK11" s="161"/>
      <c r="AL11" s="149"/>
      <c r="AM11" s="98">
        <f>IF(AU3="","",AU3)</f>
        <v>4</v>
      </c>
      <c r="AN11" s="93" t="s">
        <v>73</v>
      </c>
      <c r="AO11" s="93">
        <f>IF(AS3="","",AS3)</f>
        <v>0</v>
      </c>
      <c r="AP11" s="98">
        <f>IF(AU7="","",AU7)</f>
        <v>1</v>
      </c>
      <c r="AQ11" s="93" t="s">
        <v>73</v>
      </c>
      <c r="AR11" s="99">
        <f>IF(AS7="","",AS7)</f>
        <v>2</v>
      </c>
      <c r="AS11" s="164"/>
      <c r="AT11" s="164"/>
      <c r="AU11" s="174"/>
      <c r="AV11" s="92"/>
      <c r="AW11" s="93" t="s">
        <v>73</v>
      </c>
      <c r="AX11" s="94"/>
      <c r="AY11" s="92"/>
      <c r="AZ11" s="93" t="s">
        <v>73</v>
      </c>
      <c r="BA11" s="94"/>
      <c r="BB11" s="92">
        <v>0</v>
      </c>
      <c r="BC11" s="93" t="s">
        <v>73</v>
      </c>
      <c r="BD11" s="94">
        <v>5</v>
      </c>
      <c r="BE11" s="92"/>
      <c r="BF11" s="93" t="s">
        <v>73</v>
      </c>
      <c r="BG11" s="94"/>
      <c r="BH11" s="92"/>
      <c r="BI11" s="93" t="s">
        <v>73</v>
      </c>
      <c r="BJ11" s="94"/>
      <c r="BK11" s="92">
        <v>1</v>
      </c>
      <c r="BL11" s="93" t="s">
        <v>73</v>
      </c>
      <c r="BM11" s="94">
        <v>0</v>
      </c>
      <c r="BN11" s="155"/>
      <c r="BO11" s="155"/>
      <c r="BP11" s="155"/>
      <c r="BQ11" s="155"/>
      <c r="BR11" s="162"/>
      <c r="BS11" s="162"/>
      <c r="BT11" s="159"/>
      <c r="BU11" s="160"/>
      <c r="BV11" s="161"/>
    </row>
    <row r="12" spans="1:74" ht="15" customHeight="1">
      <c r="A12" s="149"/>
      <c r="B12" s="168">
        <f>IF(B13="","",IF(B13=D13,"△",IF(B13&gt;D13,"○","×")))</f>
      </c>
      <c r="C12" s="169"/>
      <c r="D12" s="169"/>
      <c r="E12" s="168">
        <f>IF(E13="","",IF(E13=G13,"△",IF(E13&gt;G13,"○","×")))</f>
      </c>
      <c r="F12" s="169"/>
      <c r="G12" s="170"/>
      <c r="H12" s="164"/>
      <c r="I12" s="164"/>
      <c r="J12" s="174"/>
      <c r="K12" s="168">
        <f>IF(K13="","",IF(K13=M13,"△",IF(K13&gt;M13,"○","×")))</f>
      </c>
      <c r="L12" s="169"/>
      <c r="M12" s="170"/>
      <c r="N12" s="168">
        <f>IF(N13="","",IF(N13=P13,"△",IF(N13&gt;P13,"○","×")))</f>
      </c>
      <c r="O12" s="169"/>
      <c r="P12" s="170"/>
      <c r="Q12" s="168">
        <f>IF(Q13="","",IF(Q13=S13,"△",IF(Q13&gt;S13,"○","×")))</f>
      </c>
      <c r="R12" s="169"/>
      <c r="S12" s="170"/>
      <c r="T12" s="168">
        <f>IF(T13="","",IF(T13=V13,"△",IF(T13&gt;V13,"○","×")))</f>
      </c>
      <c r="U12" s="169"/>
      <c r="V12" s="170"/>
      <c r="W12" s="168">
        <f>IF(W13="","",IF(W13=Y13,"△",IF(W13&gt;Y13,"○","×")))</f>
      </c>
      <c r="X12" s="169"/>
      <c r="Y12" s="170"/>
      <c r="Z12" s="168">
        <f>IF(Z13="","",IF(Z13=AB13,"△",IF(Z13&gt;AB13,"○","×")))</f>
      </c>
      <c r="AA12" s="169"/>
      <c r="AB12" s="170"/>
      <c r="AC12" s="155"/>
      <c r="AD12" s="155"/>
      <c r="AE12" s="155"/>
      <c r="AF12" s="155"/>
      <c r="AG12" s="162"/>
      <c r="AH12" s="162"/>
      <c r="AI12" s="159"/>
      <c r="AJ12" s="160"/>
      <c r="AK12" s="161"/>
      <c r="AL12" s="149"/>
      <c r="AM12" s="168">
        <f>IF(AM13="","",IF(AM13=AO13,"△",IF(AM13&gt;AO13,"○","×")))</f>
      </c>
      <c r="AN12" s="169"/>
      <c r="AO12" s="169"/>
      <c r="AP12" s="168">
        <f>IF(AP13="","",IF(AP13=AR13,"△",IF(AP13&gt;AR13,"○","×")))</f>
      </c>
      <c r="AQ12" s="169"/>
      <c r="AR12" s="170"/>
      <c r="AS12" s="164"/>
      <c r="AT12" s="164"/>
      <c r="AU12" s="174"/>
      <c r="AV12" s="168">
        <f>IF(AV13="","",IF(AV13=AX13,"△",IF(AV13&gt;AX13,"○","×")))</f>
      </c>
      <c r="AW12" s="169"/>
      <c r="AX12" s="170"/>
      <c r="AY12" s="168">
        <f>IF(AY13="","",IF(AY13=BA13,"△",IF(AY13&gt;BA13,"○","×")))</f>
      </c>
      <c r="AZ12" s="169"/>
      <c r="BA12" s="170"/>
      <c r="BB12" s="168">
        <f>IF(BB13="","",IF(BB13=BD13,"△",IF(BB13&gt;BD13,"○","×")))</f>
      </c>
      <c r="BC12" s="169"/>
      <c r="BD12" s="170"/>
      <c r="BE12" s="168">
        <f>IF(BE13="","",IF(BE13=BG13,"△",IF(BE13&gt;BG13,"○","×")))</f>
      </c>
      <c r="BF12" s="169"/>
      <c r="BG12" s="170"/>
      <c r="BH12" s="168">
        <f>IF(BH13="","",IF(BH13=BJ13,"△",IF(BH13&gt;BJ13,"○","×")))</f>
      </c>
      <c r="BI12" s="169"/>
      <c r="BJ12" s="170"/>
      <c r="BK12" s="168">
        <f>IF(BK13="","",IF(BK13=BM13,"△",IF(BK13&gt;BM13,"○","×")))</f>
      </c>
      <c r="BL12" s="169"/>
      <c r="BM12" s="170"/>
      <c r="BN12" s="155"/>
      <c r="BO12" s="155"/>
      <c r="BP12" s="155"/>
      <c r="BQ12" s="155"/>
      <c r="BR12" s="162"/>
      <c r="BS12" s="162"/>
      <c r="BT12" s="159"/>
      <c r="BU12" s="160"/>
      <c r="BV12" s="161"/>
    </row>
    <row r="13" spans="1:74" ht="15" customHeight="1">
      <c r="A13" s="149"/>
      <c r="B13" s="96">
        <f>IF(J5="","",J5)</f>
      </c>
      <c r="C13" s="96" t="s">
        <v>73</v>
      </c>
      <c r="D13" s="96">
        <f>IF(H5="","",H5)</f>
      </c>
      <c r="E13" s="100">
        <f>IF(J9="","",J9)</f>
      </c>
      <c r="F13" s="96" t="s">
        <v>73</v>
      </c>
      <c r="G13" s="101">
        <f>IF(H9="","",H9)</f>
      </c>
      <c r="H13" s="176"/>
      <c r="I13" s="176"/>
      <c r="J13" s="177"/>
      <c r="K13" s="95"/>
      <c r="L13" s="96" t="s">
        <v>73</v>
      </c>
      <c r="M13" s="97"/>
      <c r="N13" s="95"/>
      <c r="O13" s="96" t="s">
        <v>73</v>
      </c>
      <c r="P13" s="97"/>
      <c r="Q13" s="95"/>
      <c r="R13" s="96" t="s">
        <v>73</v>
      </c>
      <c r="S13" s="97"/>
      <c r="T13" s="95"/>
      <c r="U13" s="96" t="s">
        <v>73</v>
      </c>
      <c r="V13" s="97"/>
      <c r="W13" s="95"/>
      <c r="X13" s="96" t="s">
        <v>73</v>
      </c>
      <c r="Y13" s="97"/>
      <c r="Z13" s="95"/>
      <c r="AA13" s="96" t="s">
        <v>73</v>
      </c>
      <c r="AB13" s="97"/>
      <c r="AC13" s="155"/>
      <c r="AD13" s="155"/>
      <c r="AE13" s="155"/>
      <c r="AF13" s="155"/>
      <c r="AG13" s="162"/>
      <c r="AH13" s="162"/>
      <c r="AI13" s="159"/>
      <c r="AJ13" s="160"/>
      <c r="AK13" s="161"/>
      <c r="AL13" s="149"/>
      <c r="AM13" s="96">
        <f>IF(AU5="","",AU5)</f>
      </c>
      <c r="AN13" s="96" t="s">
        <v>73</v>
      </c>
      <c r="AO13" s="96">
        <f>IF(AS5="","",AS5)</f>
      </c>
      <c r="AP13" s="100">
        <f>IF(AU9="","",AU9)</f>
      </c>
      <c r="AQ13" s="96" t="s">
        <v>73</v>
      </c>
      <c r="AR13" s="101">
        <f>IF(AS9="","",AS9)</f>
      </c>
      <c r="AS13" s="176"/>
      <c r="AT13" s="176"/>
      <c r="AU13" s="177"/>
      <c r="AV13" s="95"/>
      <c r="AW13" s="96" t="s">
        <v>73</v>
      </c>
      <c r="AX13" s="97"/>
      <c r="AY13" s="95"/>
      <c r="AZ13" s="96" t="s">
        <v>73</v>
      </c>
      <c r="BA13" s="97"/>
      <c r="BB13" s="95"/>
      <c r="BC13" s="96" t="s">
        <v>73</v>
      </c>
      <c r="BD13" s="97"/>
      <c r="BE13" s="95"/>
      <c r="BF13" s="96" t="s">
        <v>73</v>
      </c>
      <c r="BG13" s="97"/>
      <c r="BH13" s="95"/>
      <c r="BI13" s="96" t="s">
        <v>73</v>
      </c>
      <c r="BJ13" s="97"/>
      <c r="BK13" s="95"/>
      <c r="BL13" s="96" t="s">
        <v>73</v>
      </c>
      <c r="BM13" s="97"/>
      <c r="BN13" s="155"/>
      <c r="BO13" s="155"/>
      <c r="BP13" s="155"/>
      <c r="BQ13" s="155"/>
      <c r="BR13" s="162"/>
      <c r="BS13" s="162"/>
      <c r="BT13" s="159"/>
      <c r="BU13" s="160"/>
      <c r="BV13" s="161"/>
    </row>
    <row r="14" spans="1:74" ht="15" customHeight="1">
      <c r="A14" s="149" t="str">
        <f>K1</f>
        <v>アビーカ</v>
      </c>
      <c r="B14" s="165" t="str">
        <f>IF(B15="","",IF(B15=D15,"△",IF(B15&gt;D15,"○","×")))</f>
        <v>×</v>
      </c>
      <c r="C14" s="166"/>
      <c r="D14" s="166"/>
      <c r="E14" s="165">
        <f>IF(E15="","",IF(E15=G15,"△",IF(E15&gt;G15,"○","×")))</f>
      </c>
      <c r="F14" s="166"/>
      <c r="G14" s="167"/>
      <c r="H14" s="166">
        <f>IF(H15="","",IF(H15=J15,"△",IF(H15&gt;J15,"○","×")))</f>
      </c>
      <c r="I14" s="166"/>
      <c r="J14" s="167"/>
      <c r="K14" s="163"/>
      <c r="L14" s="163"/>
      <c r="M14" s="163"/>
      <c r="N14" s="165">
        <f>IF(N15="","",IF(N15=P15,"△",IF(N15&gt;P15,"○","×")))</f>
      </c>
      <c r="O14" s="166"/>
      <c r="P14" s="167"/>
      <c r="Q14" s="165">
        <f>IF(Q15="","",IF(Q15=S15,"△",IF(Q15&gt;S15,"○","×")))</f>
      </c>
      <c r="R14" s="166"/>
      <c r="S14" s="167"/>
      <c r="T14" s="165" t="str">
        <f>IF(T15="","",IF(T15=V15,"△",IF(T15&gt;V15,"○","×")))</f>
        <v>×</v>
      </c>
      <c r="U14" s="166"/>
      <c r="V14" s="167"/>
      <c r="W14" s="165">
        <f>IF(W15="","",IF(W15=Y15,"△",IF(W15&gt;Y15,"○","×")))</f>
      </c>
      <c r="X14" s="166"/>
      <c r="Y14" s="167"/>
      <c r="Z14" s="165">
        <f>IF(Z15="","",IF(Z15=AB15,"△",IF(Z15&gt;AB15,"○","×")))</f>
      </c>
      <c r="AA14" s="166"/>
      <c r="AB14" s="167"/>
      <c r="AC14" s="155">
        <f>((COUNTIF(B14:AB17,"○"))*3)+((COUNTIF(B14:AB17,"△"))*1)</f>
        <v>0</v>
      </c>
      <c r="AD14" s="155">
        <f>COUNTIF(B14:AB17,"○")</f>
        <v>0</v>
      </c>
      <c r="AE14" s="155">
        <f>COUNTIF(B14:AB17,"×")</f>
        <v>2</v>
      </c>
      <c r="AF14" s="155">
        <f>COUNTIF(B14:AB17,"△")</f>
        <v>0</v>
      </c>
      <c r="AG14" s="162">
        <f>SUM(W15,T15,Q15,N15,B15,H15,E15,W17,T17,Q17,N17,B17,H17,E17,Z15,Z17)</f>
        <v>0</v>
      </c>
      <c r="AH14" s="162">
        <f>SUM(Y15,V15,S15,P15,D15,J15,G15,Y17,V17,S17,P17,D17,J17,G17,AB15,AB17)</f>
        <v>7</v>
      </c>
      <c r="AI14" s="159">
        <f>AG14-AH14</f>
        <v>-7</v>
      </c>
      <c r="AJ14" s="160">
        <f>AD14/16</f>
        <v>0</v>
      </c>
      <c r="AK14" s="161"/>
      <c r="AL14" s="149" t="str">
        <f>AV1</f>
        <v>赤湯中</v>
      </c>
      <c r="AM14" s="165" t="str">
        <f>IF(AM15="","",IF(AM15=AO15,"△",IF(AM15&gt;AO15,"○","×")))</f>
        <v>○</v>
      </c>
      <c r="AN14" s="166"/>
      <c r="AO14" s="166"/>
      <c r="AP14" s="165">
        <f>IF(AP15="","",IF(AP15=AR15,"△",IF(AP15&gt;AR15,"○","×")))</f>
      </c>
      <c r="AQ14" s="166"/>
      <c r="AR14" s="167"/>
      <c r="AS14" s="166">
        <f>IF(AS15="","",IF(AS15=AU15,"△",IF(AS15&gt;AU15,"○","×")))</f>
      </c>
      <c r="AT14" s="166"/>
      <c r="AU14" s="167"/>
      <c r="AV14" s="163"/>
      <c r="AW14" s="163"/>
      <c r="AX14" s="163"/>
      <c r="AY14" s="165">
        <f>IF(AY15="","",IF(AY15=BA15,"△",IF(AY15&gt;BA15,"○","×")))</f>
      </c>
      <c r="AZ14" s="166"/>
      <c r="BA14" s="167"/>
      <c r="BB14" s="165">
        <f>IF(BB15="","",IF(BB15=BD15,"△",IF(BB15&gt;BD15,"○","×")))</f>
      </c>
      <c r="BC14" s="166"/>
      <c r="BD14" s="167"/>
      <c r="BE14" s="165" t="str">
        <f>IF(BE15="","",IF(BE15=BG15,"△",IF(BE15&gt;BG15,"○","×")))</f>
        <v>○</v>
      </c>
      <c r="BF14" s="166"/>
      <c r="BG14" s="167"/>
      <c r="BH14" s="165">
        <f>IF(BH15="","",IF(BH15=BJ15,"△",IF(BH15&gt;BJ15,"○","×")))</f>
      </c>
      <c r="BI14" s="166"/>
      <c r="BJ14" s="167"/>
      <c r="BK14" s="165">
        <f>IF(BK15="","",IF(BK15=BM15,"△",IF(BK15&gt;BM15,"○","×")))</f>
      </c>
      <c r="BL14" s="166"/>
      <c r="BM14" s="167"/>
      <c r="BN14" s="155">
        <f>((COUNTIF(AM14:BM17,"○"))*3)+((COUNTIF(AM14:BM17,"△"))*1)</f>
        <v>6</v>
      </c>
      <c r="BO14" s="155">
        <f>COUNTIF(AM14:BM17,"○")</f>
        <v>2</v>
      </c>
      <c r="BP14" s="155">
        <f>COUNTIF(AM14:BM17,"×")</f>
        <v>0</v>
      </c>
      <c r="BQ14" s="155">
        <f>COUNTIF(AM14:BM17,"△")</f>
        <v>0</v>
      </c>
      <c r="BR14" s="162">
        <f>SUM(BH15,BE15,BB15,AY15,AM15,AS15,AP15,BH17,BE17,BB17,AY17,AM17,AS17,AP17,BK15,BK17)</f>
        <v>7</v>
      </c>
      <c r="BS14" s="162">
        <f>SUM(BJ15,BG15,BD15,BA15,AO15,AU15,AR15,BJ17,BG17,BD17,BA17,AO17,AU17,AR17,BM15,BM17)</f>
        <v>1</v>
      </c>
      <c r="BT14" s="159">
        <f>BR14-BS14</f>
        <v>6</v>
      </c>
      <c r="BU14" s="160">
        <f>BO14/16</f>
        <v>0.125</v>
      </c>
      <c r="BV14" s="161"/>
    </row>
    <row r="15" spans="1:74" ht="15" customHeight="1">
      <c r="A15" s="149"/>
      <c r="B15" s="98">
        <f>IF(M3="","",M3)</f>
        <v>0</v>
      </c>
      <c r="C15" s="93" t="s">
        <v>73</v>
      </c>
      <c r="D15" s="93">
        <f>IF(K3="","",K3)</f>
        <v>4</v>
      </c>
      <c r="E15" s="98">
        <f>IF(M7="","",M7)</f>
      </c>
      <c r="F15" s="93" t="s">
        <v>73</v>
      </c>
      <c r="G15" s="99">
        <f>IF(K7="","",K7)</f>
      </c>
      <c r="H15" s="93">
        <f>IF(M11="","",M11)</f>
      </c>
      <c r="I15" s="93" t="s">
        <v>73</v>
      </c>
      <c r="J15" s="99">
        <f>IF(K11="","",K11)</f>
      </c>
      <c r="K15" s="164"/>
      <c r="L15" s="164"/>
      <c r="M15" s="164"/>
      <c r="N15" s="92"/>
      <c r="O15" s="93" t="s">
        <v>73</v>
      </c>
      <c r="P15" s="94"/>
      <c r="Q15" s="92"/>
      <c r="R15" s="93" t="s">
        <v>73</v>
      </c>
      <c r="S15" s="94"/>
      <c r="T15" s="92">
        <v>0</v>
      </c>
      <c r="U15" s="93" t="s">
        <v>73</v>
      </c>
      <c r="V15" s="94">
        <v>3</v>
      </c>
      <c r="W15" s="92"/>
      <c r="X15" s="93" t="s">
        <v>73</v>
      </c>
      <c r="Y15" s="94"/>
      <c r="Z15" s="92"/>
      <c r="AA15" s="93" t="s">
        <v>73</v>
      </c>
      <c r="AB15" s="94"/>
      <c r="AC15" s="155"/>
      <c r="AD15" s="155"/>
      <c r="AE15" s="155"/>
      <c r="AF15" s="155"/>
      <c r="AG15" s="162"/>
      <c r="AH15" s="162"/>
      <c r="AI15" s="159"/>
      <c r="AJ15" s="160"/>
      <c r="AK15" s="161"/>
      <c r="AL15" s="149"/>
      <c r="AM15" s="98">
        <f>IF(AX3="","",AX3)</f>
        <v>5</v>
      </c>
      <c r="AN15" s="93" t="s">
        <v>73</v>
      </c>
      <c r="AO15" s="93">
        <f>IF(AV3="","",AV3)</f>
        <v>0</v>
      </c>
      <c r="AP15" s="98">
        <f>IF(AX7="","",AX7)</f>
      </c>
      <c r="AQ15" s="93" t="s">
        <v>73</v>
      </c>
      <c r="AR15" s="99">
        <f>IF(AV7="","",AV7)</f>
      </c>
      <c r="AS15" s="93">
        <f>IF(AX11="","",AX11)</f>
      </c>
      <c r="AT15" s="93" t="s">
        <v>73</v>
      </c>
      <c r="AU15" s="99">
        <f>IF(AV11="","",AV11)</f>
      </c>
      <c r="AV15" s="164"/>
      <c r="AW15" s="164"/>
      <c r="AX15" s="164"/>
      <c r="AY15" s="92"/>
      <c r="AZ15" s="93" t="s">
        <v>73</v>
      </c>
      <c r="BA15" s="94"/>
      <c r="BB15" s="92"/>
      <c r="BC15" s="93" t="s">
        <v>73</v>
      </c>
      <c r="BD15" s="94"/>
      <c r="BE15" s="92">
        <v>2</v>
      </c>
      <c r="BF15" s="93" t="s">
        <v>73</v>
      </c>
      <c r="BG15" s="94">
        <v>1</v>
      </c>
      <c r="BH15" s="92"/>
      <c r="BI15" s="93" t="s">
        <v>73</v>
      </c>
      <c r="BJ15" s="94"/>
      <c r="BK15" s="92"/>
      <c r="BL15" s="93" t="s">
        <v>73</v>
      </c>
      <c r="BM15" s="94"/>
      <c r="BN15" s="155"/>
      <c r="BO15" s="155"/>
      <c r="BP15" s="155"/>
      <c r="BQ15" s="155"/>
      <c r="BR15" s="162"/>
      <c r="BS15" s="162"/>
      <c r="BT15" s="159"/>
      <c r="BU15" s="160"/>
      <c r="BV15" s="161"/>
    </row>
    <row r="16" spans="1:74" ht="15" customHeight="1">
      <c r="A16" s="149"/>
      <c r="B16" s="168">
        <f>IF(B17="","",IF(B17=D17,"△",IF(B17&gt;D17,"○","×")))</f>
      </c>
      <c r="C16" s="169"/>
      <c r="D16" s="169"/>
      <c r="E16" s="168">
        <f>IF(E17="","",IF(E17=G17,"△",IF(E17&gt;G17,"○","×")))</f>
      </c>
      <c r="F16" s="169"/>
      <c r="G16" s="170"/>
      <c r="H16" s="169">
        <f>IF(H17="","",IF(H17=J17,"△",IF(H17&gt;J17,"○","×")))</f>
      </c>
      <c r="I16" s="169"/>
      <c r="J16" s="170"/>
      <c r="K16" s="164"/>
      <c r="L16" s="164"/>
      <c r="M16" s="164"/>
      <c r="N16" s="168">
        <f>IF(N17="","",IF(N17=P17,"△",IF(N17&gt;P17,"○","×")))</f>
      </c>
      <c r="O16" s="169"/>
      <c r="P16" s="170"/>
      <c r="Q16" s="168">
        <f>IF(Q17="","",IF(Q17=S17,"△",IF(Q17&gt;S17,"○","×")))</f>
      </c>
      <c r="R16" s="169"/>
      <c r="S16" s="170"/>
      <c r="T16" s="168">
        <f>IF(T17="","",IF(T17=V17,"△",IF(T17&gt;V17,"○","×")))</f>
      </c>
      <c r="U16" s="169"/>
      <c r="V16" s="170"/>
      <c r="W16" s="168">
        <f>IF(W17="","",IF(W17=Y17,"△",IF(W17&gt;Y17,"○","×")))</f>
      </c>
      <c r="X16" s="169"/>
      <c r="Y16" s="170"/>
      <c r="Z16" s="168">
        <f>IF(Z17="","",IF(Z17=AB17,"△",IF(Z17&gt;AB17,"○","×")))</f>
      </c>
      <c r="AA16" s="169"/>
      <c r="AB16" s="170"/>
      <c r="AC16" s="155"/>
      <c r="AD16" s="155"/>
      <c r="AE16" s="155"/>
      <c r="AF16" s="155"/>
      <c r="AG16" s="162"/>
      <c r="AH16" s="162"/>
      <c r="AI16" s="159"/>
      <c r="AJ16" s="160"/>
      <c r="AK16" s="161"/>
      <c r="AL16" s="149"/>
      <c r="AM16" s="168">
        <f>IF(AM17="","",IF(AM17=AO17,"△",IF(AM17&gt;AO17,"○","×")))</f>
      </c>
      <c r="AN16" s="169"/>
      <c r="AO16" s="169"/>
      <c r="AP16" s="168">
        <f>IF(AP17="","",IF(AP17=AR17,"△",IF(AP17&gt;AR17,"○","×")))</f>
      </c>
      <c r="AQ16" s="169"/>
      <c r="AR16" s="170"/>
      <c r="AS16" s="169">
        <f>IF(AS17="","",IF(AS17=AU17,"△",IF(AS17&gt;AU17,"○","×")))</f>
      </c>
      <c r="AT16" s="169"/>
      <c r="AU16" s="170"/>
      <c r="AV16" s="164"/>
      <c r="AW16" s="164"/>
      <c r="AX16" s="164"/>
      <c r="AY16" s="168">
        <f>IF(AY17="","",IF(AY17=BA17,"△",IF(AY17&gt;BA17,"○","×")))</f>
      </c>
      <c r="AZ16" s="169"/>
      <c r="BA16" s="170"/>
      <c r="BB16" s="168">
        <f>IF(BB17="","",IF(BB17=BD17,"△",IF(BB17&gt;BD17,"○","×")))</f>
      </c>
      <c r="BC16" s="169"/>
      <c r="BD16" s="170"/>
      <c r="BE16" s="168">
        <f>IF(BE17="","",IF(BE17=BG17,"△",IF(BE17&gt;BG17,"○","×")))</f>
      </c>
      <c r="BF16" s="169"/>
      <c r="BG16" s="170"/>
      <c r="BH16" s="168">
        <f>IF(BH17="","",IF(BH17=BJ17,"△",IF(BH17&gt;BJ17,"○","×")))</f>
      </c>
      <c r="BI16" s="169"/>
      <c r="BJ16" s="170"/>
      <c r="BK16" s="168">
        <f>IF(BK17="","",IF(BK17=BM17,"△",IF(BK17&gt;BM17,"○","×")))</f>
      </c>
      <c r="BL16" s="169"/>
      <c r="BM16" s="170"/>
      <c r="BN16" s="155"/>
      <c r="BO16" s="155"/>
      <c r="BP16" s="155"/>
      <c r="BQ16" s="155"/>
      <c r="BR16" s="162"/>
      <c r="BS16" s="162"/>
      <c r="BT16" s="159"/>
      <c r="BU16" s="160"/>
      <c r="BV16" s="161"/>
    </row>
    <row r="17" spans="1:74" ht="15" customHeight="1">
      <c r="A17" s="149"/>
      <c r="B17" s="96">
        <f>IF(M5="","",M5)</f>
      </c>
      <c r="C17" s="96" t="s">
        <v>73</v>
      </c>
      <c r="D17" s="96">
        <f>IF(K5="","",K5)</f>
      </c>
      <c r="E17" s="100">
        <f>IF(M9="","",M9)</f>
      </c>
      <c r="F17" s="96" t="s">
        <v>73</v>
      </c>
      <c r="G17" s="101">
        <f>IF(K9="","",K9)</f>
      </c>
      <c r="H17" s="96">
        <f>IF(M13="","",M13)</f>
      </c>
      <c r="I17" s="96" t="s">
        <v>73</v>
      </c>
      <c r="J17" s="101">
        <f>IF(K13="","",K13)</f>
      </c>
      <c r="K17" s="176"/>
      <c r="L17" s="176"/>
      <c r="M17" s="176"/>
      <c r="N17" s="95"/>
      <c r="O17" s="96" t="s">
        <v>73</v>
      </c>
      <c r="P17" s="97"/>
      <c r="Q17" s="95"/>
      <c r="R17" s="96" t="s">
        <v>73</v>
      </c>
      <c r="S17" s="97"/>
      <c r="T17" s="95"/>
      <c r="U17" s="96" t="s">
        <v>73</v>
      </c>
      <c r="V17" s="97"/>
      <c r="W17" s="95"/>
      <c r="X17" s="96" t="s">
        <v>73</v>
      </c>
      <c r="Y17" s="97"/>
      <c r="Z17" s="95"/>
      <c r="AA17" s="96" t="s">
        <v>73</v>
      </c>
      <c r="AB17" s="97"/>
      <c r="AC17" s="155"/>
      <c r="AD17" s="155"/>
      <c r="AE17" s="155"/>
      <c r="AF17" s="155"/>
      <c r="AG17" s="162"/>
      <c r="AH17" s="162"/>
      <c r="AI17" s="159"/>
      <c r="AJ17" s="160"/>
      <c r="AK17" s="161"/>
      <c r="AL17" s="149"/>
      <c r="AM17" s="96">
        <f>IF(AX5="","",AX5)</f>
      </c>
      <c r="AN17" s="96" t="s">
        <v>73</v>
      </c>
      <c r="AO17" s="96">
        <f>IF(AV5="","",AV5)</f>
      </c>
      <c r="AP17" s="100">
        <f>IF(AX9="","",AX9)</f>
      </c>
      <c r="AQ17" s="96" t="s">
        <v>73</v>
      </c>
      <c r="AR17" s="101">
        <f>IF(AV9="","",AV9)</f>
      </c>
      <c r="AS17" s="96">
        <f>IF(AX13="","",AX13)</f>
      </c>
      <c r="AT17" s="96" t="s">
        <v>73</v>
      </c>
      <c r="AU17" s="101">
        <f>IF(AV13="","",AV13)</f>
      </c>
      <c r="AV17" s="176"/>
      <c r="AW17" s="176"/>
      <c r="AX17" s="176"/>
      <c r="AY17" s="95"/>
      <c r="AZ17" s="96" t="s">
        <v>73</v>
      </c>
      <c r="BA17" s="97"/>
      <c r="BB17" s="95"/>
      <c r="BC17" s="96" t="s">
        <v>73</v>
      </c>
      <c r="BD17" s="97"/>
      <c r="BE17" s="95"/>
      <c r="BF17" s="96" t="s">
        <v>73</v>
      </c>
      <c r="BG17" s="97"/>
      <c r="BH17" s="95"/>
      <c r="BI17" s="96" t="s">
        <v>73</v>
      </c>
      <c r="BJ17" s="97"/>
      <c r="BK17" s="95"/>
      <c r="BL17" s="96" t="s">
        <v>73</v>
      </c>
      <c r="BM17" s="97"/>
      <c r="BN17" s="155"/>
      <c r="BO17" s="155"/>
      <c r="BP17" s="155"/>
      <c r="BQ17" s="155"/>
      <c r="BR17" s="162"/>
      <c r="BS17" s="162"/>
      <c r="BT17" s="159"/>
      <c r="BU17" s="160"/>
      <c r="BV17" s="161"/>
    </row>
    <row r="18" spans="1:74" ht="15" customHeight="1">
      <c r="A18" s="149" t="str">
        <f>N1</f>
        <v>宮内中</v>
      </c>
      <c r="B18" s="165">
        <f>IF(B19="","",IF(B19=D19,"△",IF(B19&gt;D19,"○","×")))</f>
      </c>
      <c r="C18" s="166"/>
      <c r="D18" s="166"/>
      <c r="E18" s="165" t="str">
        <f>IF(E19="","",IF(E19=G19,"△",IF(E19&gt;G19,"○","×")))</f>
        <v>○</v>
      </c>
      <c r="F18" s="166"/>
      <c r="G18" s="167"/>
      <c r="H18" s="166">
        <f>IF(H19="","",IF(H19=J19,"△",IF(H19&gt;J19,"○","×")))</f>
      </c>
      <c r="I18" s="166"/>
      <c r="J18" s="167"/>
      <c r="K18" s="165">
        <f>IF(K19="","",IF(K19=M19,"△",IF(K19&gt;M19,"○","×")))</f>
      </c>
      <c r="L18" s="166"/>
      <c r="M18" s="167"/>
      <c r="N18" s="163"/>
      <c r="O18" s="163"/>
      <c r="P18" s="163"/>
      <c r="Q18" s="165">
        <f>IF(Q19="","",IF(Q19=S19,"△",IF(Q19&gt;S19,"○","×")))</f>
      </c>
      <c r="R18" s="166"/>
      <c r="S18" s="167"/>
      <c r="T18" s="165">
        <f>IF(T19="","",IF(T19=V19,"△",IF(T19&gt;V19,"○","×")))</f>
      </c>
      <c r="U18" s="166"/>
      <c r="V18" s="167"/>
      <c r="W18" s="165" t="str">
        <f>IF(W19="","",IF(W19=Y19,"△",IF(W19&gt;Y19,"○","×")))</f>
        <v>×</v>
      </c>
      <c r="X18" s="166"/>
      <c r="Y18" s="167"/>
      <c r="Z18" s="165">
        <f>IF(Z19="","",IF(Z19=AB19,"△",IF(Z19&gt;AB19,"○","×")))</f>
      </c>
      <c r="AA18" s="166"/>
      <c r="AB18" s="167"/>
      <c r="AC18" s="155">
        <f>((COUNTIF(B18:AB21,"○"))*3)+((COUNTIF(B18:AB21,"△"))*1)</f>
        <v>3</v>
      </c>
      <c r="AD18" s="155">
        <f>COUNTIF(B18:AB21,"○")</f>
        <v>1</v>
      </c>
      <c r="AE18" s="155">
        <f>COUNTIF(B18:AB21,"×")</f>
        <v>1</v>
      </c>
      <c r="AF18" s="155">
        <f>COUNTIF(B18:AB21,"△")</f>
        <v>0</v>
      </c>
      <c r="AG18" s="162">
        <f>SUM(W19,T19,Q19,B19,K19,H19,E19,W21,T21,Q21,B21,K21,H21,E21,Z19,Z21)</f>
        <v>7</v>
      </c>
      <c r="AH18" s="162">
        <f>SUM(Y19,V19,S19,D19,M19,J19,G19,Y21,V21,S21,D21,M21,J21,G21,AB19,AB21)</f>
        <v>3</v>
      </c>
      <c r="AI18" s="159">
        <f>AG18-AH18</f>
        <v>4</v>
      </c>
      <c r="AJ18" s="160">
        <f>AD18/16</f>
        <v>0.0625</v>
      </c>
      <c r="AK18" s="161"/>
      <c r="AL18" s="149" t="str">
        <f>AY1</f>
        <v>南原中</v>
      </c>
      <c r="AM18" s="165">
        <f>IF(AM19="","",IF(AM19=AO19,"△",IF(AM19&gt;AO19,"○","×")))</f>
      </c>
      <c r="AN18" s="166"/>
      <c r="AO18" s="166"/>
      <c r="AP18" s="165" t="str">
        <f>IF(AP19="","",IF(AP19=AR19,"△",IF(AP19&gt;AR19,"○","×")))</f>
        <v>○</v>
      </c>
      <c r="AQ18" s="166"/>
      <c r="AR18" s="167"/>
      <c r="AS18" s="166">
        <f>IF(AS19="","",IF(AS19=AU19,"△",IF(AS19&gt;AU19,"○","×")))</f>
      </c>
      <c r="AT18" s="166"/>
      <c r="AU18" s="167"/>
      <c r="AV18" s="165">
        <f>IF(AV19="","",IF(AV19=AX19,"△",IF(AV19&gt;AX19,"○","×")))</f>
      </c>
      <c r="AW18" s="166"/>
      <c r="AX18" s="167"/>
      <c r="AY18" s="163"/>
      <c r="AZ18" s="163"/>
      <c r="BA18" s="163"/>
      <c r="BB18" s="165">
        <f>IF(BB19="","",IF(BB19=BD19,"△",IF(BB19&gt;BD19,"○","×")))</f>
      </c>
      <c r="BC18" s="166"/>
      <c r="BD18" s="167"/>
      <c r="BE18" s="165">
        <f>IF(BE19="","",IF(BE19=BG19,"△",IF(BE19&gt;BG19,"○","×")))</f>
      </c>
      <c r="BF18" s="166"/>
      <c r="BG18" s="167"/>
      <c r="BH18" s="165" t="str">
        <f>IF(BH19="","",IF(BH19=BJ19,"△",IF(BH19&gt;BJ19,"○","×")))</f>
        <v>○</v>
      </c>
      <c r="BI18" s="166"/>
      <c r="BJ18" s="167"/>
      <c r="BK18" s="165">
        <f>IF(BK19="","",IF(BK19=BM19,"△",IF(BK19&gt;BM19,"○","×")))</f>
      </c>
      <c r="BL18" s="166"/>
      <c r="BM18" s="167"/>
      <c r="BN18" s="155">
        <f>((COUNTIF(AM18:BM21,"○"))*3)+((COUNTIF(AM18:BM21,"△"))*1)</f>
        <v>6</v>
      </c>
      <c r="BO18" s="155">
        <f>COUNTIF(AM18:BM21,"○")</f>
        <v>2</v>
      </c>
      <c r="BP18" s="155">
        <f>COUNTIF(AM18:BM21,"×")</f>
        <v>0</v>
      </c>
      <c r="BQ18" s="155">
        <f>COUNTIF(AM18:BM21,"△")</f>
        <v>0</v>
      </c>
      <c r="BR18" s="162">
        <f>SUM(BH19,BE19,BB19,AM19,AV19,AS19,AP19,BH21,BE21,BB21,AM21,AV21,AS21,AP21,BK19,BK21)</f>
        <v>3</v>
      </c>
      <c r="BS18" s="162">
        <f>SUM(BJ19,BG19,BD19,AO19,AX19,AU19,AR19,BJ21,BG21,BD21,AO21,AX21,AU21,AR21,BM19,BM21)</f>
        <v>1</v>
      </c>
      <c r="BT18" s="159">
        <f>BR18-BS18</f>
        <v>2</v>
      </c>
      <c r="BU18" s="160">
        <f>BO18/16</f>
        <v>0.125</v>
      </c>
      <c r="BV18" s="161"/>
    </row>
    <row r="19" spans="1:74" ht="15" customHeight="1">
      <c r="A19" s="149"/>
      <c r="B19" s="98">
        <f>IF(P3="","",P3)</f>
      </c>
      <c r="C19" s="93" t="s">
        <v>73</v>
      </c>
      <c r="D19" s="93">
        <f>IF(N3="","",N3)</f>
      </c>
      <c r="E19" s="98">
        <f>IF(P7="","",P7)</f>
        <v>6</v>
      </c>
      <c r="F19" s="93" t="s">
        <v>73</v>
      </c>
      <c r="G19" s="99">
        <f>IF(N7="","",N7)</f>
        <v>1</v>
      </c>
      <c r="H19" s="93">
        <f>IF(P11="","",P11)</f>
      </c>
      <c r="I19" s="93" t="s">
        <v>73</v>
      </c>
      <c r="J19" s="99">
        <f>IF(N11="","",N11)</f>
      </c>
      <c r="K19" s="98">
        <f>IF(P15="","",P15)</f>
      </c>
      <c r="L19" s="93" t="s">
        <v>73</v>
      </c>
      <c r="M19" s="99">
        <f>IF(N15="","",N15)</f>
      </c>
      <c r="N19" s="164"/>
      <c r="O19" s="164"/>
      <c r="P19" s="164"/>
      <c r="Q19" s="92"/>
      <c r="R19" s="93" t="s">
        <v>73</v>
      </c>
      <c r="S19" s="94"/>
      <c r="T19" s="92"/>
      <c r="U19" s="93" t="s">
        <v>73</v>
      </c>
      <c r="V19" s="94"/>
      <c r="W19" s="92">
        <v>1</v>
      </c>
      <c r="X19" s="93" t="s">
        <v>73</v>
      </c>
      <c r="Y19" s="94">
        <v>2</v>
      </c>
      <c r="Z19" s="92"/>
      <c r="AA19" s="93" t="s">
        <v>73</v>
      </c>
      <c r="AB19" s="94"/>
      <c r="AC19" s="155"/>
      <c r="AD19" s="155"/>
      <c r="AE19" s="155"/>
      <c r="AF19" s="155"/>
      <c r="AG19" s="162"/>
      <c r="AH19" s="162"/>
      <c r="AI19" s="159"/>
      <c r="AJ19" s="160"/>
      <c r="AK19" s="161"/>
      <c r="AL19" s="149"/>
      <c r="AM19" s="98">
        <f>IF(BA3="","",BA3)</f>
      </c>
      <c r="AN19" s="93" t="s">
        <v>73</v>
      </c>
      <c r="AO19" s="93">
        <f>IF(AY3="","",AY3)</f>
      </c>
      <c r="AP19" s="98">
        <f>IF(BA7="","",BA7)</f>
        <v>1</v>
      </c>
      <c r="AQ19" s="93" t="s">
        <v>73</v>
      </c>
      <c r="AR19" s="99">
        <f>IF(AY7="","",AY7)</f>
        <v>0</v>
      </c>
      <c r="AS19" s="93">
        <f>IF(BA11="","",BA11)</f>
      </c>
      <c r="AT19" s="93" t="s">
        <v>73</v>
      </c>
      <c r="AU19" s="99">
        <f>IF(AY11="","",AY11)</f>
      </c>
      <c r="AV19" s="98">
        <f>IF(BA15="","",BA15)</f>
      </c>
      <c r="AW19" s="93" t="s">
        <v>73</v>
      </c>
      <c r="AX19" s="99">
        <f>IF(AY15="","",AY15)</f>
      </c>
      <c r="AY19" s="164"/>
      <c r="AZ19" s="164"/>
      <c r="BA19" s="164"/>
      <c r="BB19" s="92"/>
      <c r="BC19" s="93" t="s">
        <v>73</v>
      </c>
      <c r="BD19" s="94"/>
      <c r="BE19" s="92"/>
      <c r="BF19" s="93" t="s">
        <v>73</v>
      </c>
      <c r="BG19" s="94"/>
      <c r="BH19" s="92">
        <v>2</v>
      </c>
      <c r="BI19" s="93" t="s">
        <v>73</v>
      </c>
      <c r="BJ19" s="94">
        <v>1</v>
      </c>
      <c r="BK19" s="92"/>
      <c r="BL19" s="93" t="s">
        <v>73</v>
      </c>
      <c r="BM19" s="94"/>
      <c r="BN19" s="155"/>
      <c r="BO19" s="155"/>
      <c r="BP19" s="155"/>
      <c r="BQ19" s="155"/>
      <c r="BR19" s="162"/>
      <c r="BS19" s="162"/>
      <c r="BT19" s="159"/>
      <c r="BU19" s="160"/>
      <c r="BV19" s="161"/>
    </row>
    <row r="20" spans="1:74" ht="15" customHeight="1">
      <c r="A20" s="149"/>
      <c r="B20" s="168">
        <f>IF(B21="","",IF(B21=D21,"△",IF(B21&gt;D21,"○","×")))</f>
      </c>
      <c r="C20" s="169"/>
      <c r="D20" s="169"/>
      <c r="E20" s="168">
        <f>IF(E21="","",IF(E21=G21,"△",IF(E21&gt;G21,"○","×")))</f>
      </c>
      <c r="F20" s="169"/>
      <c r="G20" s="170"/>
      <c r="H20" s="169">
        <f>IF(H21="","",IF(H21=J21,"△",IF(H21&gt;J21,"○","×")))</f>
      </c>
      <c r="I20" s="169"/>
      <c r="J20" s="170"/>
      <c r="K20" s="168">
        <f>IF(K21="","",IF(K21=M21,"△",IF(K21&gt;M21,"○","×")))</f>
      </c>
      <c r="L20" s="169"/>
      <c r="M20" s="170"/>
      <c r="N20" s="164"/>
      <c r="O20" s="164"/>
      <c r="P20" s="164"/>
      <c r="Q20" s="168">
        <f>IF(Q21="","",IF(Q21=S21,"△",IF(Q21&gt;S21,"○","×")))</f>
      </c>
      <c r="R20" s="169"/>
      <c r="S20" s="170"/>
      <c r="T20" s="168">
        <f>IF(T21="","",IF(T21=V21,"△",IF(T21&gt;V21,"○","×")))</f>
      </c>
      <c r="U20" s="169"/>
      <c r="V20" s="170"/>
      <c r="W20" s="168">
        <f>IF(W21="","",IF(W21=Y21,"△",IF(W21&gt;Y21,"○","×")))</f>
      </c>
      <c r="X20" s="169"/>
      <c r="Y20" s="170"/>
      <c r="Z20" s="168">
        <f>IF(Z21="","",IF(Z21=AB21,"△",IF(Z21&gt;AB21,"○","×")))</f>
      </c>
      <c r="AA20" s="169"/>
      <c r="AB20" s="170"/>
      <c r="AC20" s="155"/>
      <c r="AD20" s="155"/>
      <c r="AE20" s="155"/>
      <c r="AF20" s="155"/>
      <c r="AG20" s="162"/>
      <c r="AH20" s="162"/>
      <c r="AI20" s="159"/>
      <c r="AJ20" s="160"/>
      <c r="AK20" s="161"/>
      <c r="AL20" s="149"/>
      <c r="AM20" s="168">
        <f>IF(AM21="","",IF(AM21=AO21,"△",IF(AM21&gt;AO21,"○","×")))</f>
      </c>
      <c r="AN20" s="169"/>
      <c r="AO20" s="169"/>
      <c r="AP20" s="168">
        <f>IF(AP21="","",IF(AP21=AR21,"△",IF(AP21&gt;AR21,"○","×")))</f>
      </c>
      <c r="AQ20" s="169"/>
      <c r="AR20" s="170"/>
      <c r="AS20" s="169">
        <f>IF(AS21="","",IF(AS21=AU21,"△",IF(AS21&gt;AU21,"○","×")))</f>
      </c>
      <c r="AT20" s="169"/>
      <c r="AU20" s="170"/>
      <c r="AV20" s="168">
        <f>IF(AV21="","",IF(AV21=AX21,"△",IF(AV21&gt;AX21,"○","×")))</f>
      </c>
      <c r="AW20" s="169"/>
      <c r="AX20" s="170"/>
      <c r="AY20" s="164"/>
      <c r="AZ20" s="164"/>
      <c r="BA20" s="164"/>
      <c r="BB20" s="168">
        <f>IF(BB21="","",IF(BB21=BD21,"△",IF(BB21&gt;BD21,"○","×")))</f>
      </c>
      <c r="BC20" s="169"/>
      <c r="BD20" s="170"/>
      <c r="BE20" s="168">
        <f>IF(BE21="","",IF(BE21=BG21,"△",IF(BE21&gt;BG21,"○","×")))</f>
      </c>
      <c r="BF20" s="169"/>
      <c r="BG20" s="170"/>
      <c r="BH20" s="168">
        <f>IF(BH21="","",IF(BH21=BJ21,"△",IF(BH21&gt;BJ21,"○","×")))</f>
      </c>
      <c r="BI20" s="169"/>
      <c r="BJ20" s="170"/>
      <c r="BK20" s="168">
        <f>IF(BK21="","",IF(BK21=BM21,"△",IF(BK21&gt;BM21,"○","×")))</f>
      </c>
      <c r="BL20" s="169"/>
      <c r="BM20" s="170"/>
      <c r="BN20" s="155"/>
      <c r="BO20" s="155"/>
      <c r="BP20" s="155"/>
      <c r="BQ20" s="155"/>
      <c r="BR20" s="162"/>
      <c r="BS20" s="162"/>
      <c r="BT20" s="159"/>
      <c r="BU20" s="160"/>
      <c r="BV20" s="161"/>
    </row>
    <row r="21" spans="1:74" ht="15" customHeight="1">
      <c r="A21" s="149"/>
      <c r="B21" s="96">
        <f>IF(P5="","",P5)</f>
      </c>
      <c r="C21" s="96" t="s">
        <v>73</v>
      </c>
      <c r="D21" s="96">
        <f>IF(N5="","",N5)</f>
      </c>
      <c r="E21" s="100">
        <f>IF(P9="","",P9)</f>
      </c>
      <c r="F21" s="96" t="s">
        <v>73</v>
      </c>
      <c r="G21" s="101">
        <f>IF(N9="","",N9)</f>
      </c>
      <c r="H21" s="96">
        <f>IF(P13="","",P13)</f>
      </c>
      <c r="I21" s="96" t="s">
        <v>73</v>
      </c>
      <c r="J21" s="101">
        <f>IF(N13="","",N13)</f>
      </c>
      <c r="K21" s="100">
        <f>IF(P17="","",P17)</f>
      </c>
      <c r="L21" s="96" t="s">
        <v>73</v>
      </c>
      <c r="M21" s="101">
        <f>IF(N17="","",N17)</f>
      </c>
      <c r="N21" s="176"/>
      <c r="O21" s="176"/>
      <c r="P21" s="176"/>
      <c r="Q21" s="95"/>
      <c r="R21" s="96" t="s">
        <v>73</v>
      </c>
      <c r="S21" s="97"/>
      <c r="T21" s="95"/>
      <c r="U21" s="96" t="s">
        <v>73</v>
      </c>
      <c r="V21" s="97"/>
      <c r="W21" s="95"/>
      <c r="X21" s="96" t="s">
        <v>73</v>
      </c>
      <c r="Y21" s="97"/>
      <c r="Z21" s="95"/>
      <c r="AA21" s="96" t="s">
        <v>73</v>
      </c>
      <c r="AB21" s="97"/>
      <c r="AC21" s="155"/>
      <c r="AD21" s="155"/>
      <c r="AE21" s="155"/>
      <c r="AF21" s="155"/>
      <c r="AG21" s="162"/>
      <c r="AH21" s="162"/>
      <c r="AI21" s="159"/>
      <c r="AJ21" s="160"/>
      <c r="AK21" s="161"/>
      <c r="AL21" s="149"/>
      <c r="AM21" s="96">
        <f>IF(BA5="","",BA5)</f>
      </c>
      <c r="AN21" s="96" t="s">
        <v>73</v>
      </c>
      <c r="AO21" s="96">
        <f>IF(AY5="","",AY5)</f>
      </c>
      <c r="AP21" s="100">
        <f>IF(BA9="","",BA9)</f>
      </c>
      <c r="AQ21" s="96" t="s">
        <v>73</v>
      </c>
      <c r="AR21" s="101">
        <f>IF(AY9="","",AY9)</f>
      </c>
      <c r="AS21" s="96">
        <f>IF(BA13="","",BA13)</f>
      </c>
      <c r="AT21" s="96" t="s">
        <v>73</v>
      </c>
      <c r="AU21" s="101">
        <f>IF(AY13="","",AY13)</f>
      </c>
      <c r="AV21" s="100">
        <f>IF(BA17="","",BA17)</f>
      </c>
      <c r="AW21" s="96" t="s">
        <v>73</v>
      </c>
      <c r="AX21" s="101">
        <f>IF(AY17="","",AY17)</f>
      </c>
      <c r="AY21" s="176"/>
      <c r="AZ21" s="176"/>
      <c r="BA21" s="176"/>
      <c r="BB21" s="95"/>
      <c r="BC21" s="96" t="s">
        <v>73</v>
      </c>
      <c r="BD21" s="97"/>
      <c r="BE21" s="95"/>
      <c r="BF21" s="96" t="s">
        <v>73</v>
      </c>
      <c r="BG21" s="97"/>
      <c r="BH21" s="95"/>
      <c r="BI21" s="96" t="s">
        <v>73</v>
      </c>
      <c r="BJ21" s="97"/>
      <c r="BK21" s="95"/>
      <c r="BL21" s="96" t="s">
        <v>73</v>
      </c>
      <c r="BM21" s="97"/>
      <c r="BN21" s="155"/>
      <c r="BO21" s="155"/>
      <c r="BP21" s="155"/>
      <c r="BQ21" s="155"/>
      <c r="BR21" s="162"/>
      <c r="BS21" s="162"/>
      <c r="BT21" s="159"/>
      <c r="BU21" s="160"/>
      <c r="BV21" s="161"/>
    </row>
    <row r="22" spans="1:74" ht="15" customHeight="1">
      <c r="A22" s="149" t="str">
        <f>Q1</f>
        <v>アヴァンサール</v>
      </c>
      <c r="B22" s="165">
        <f>IF(B23="","",IF(B23=D23,"△",IF(B23&gt;D23,"○","×")))</f>
      </c>
      <c r="C22" s="166"/>
      <c r="D22" s="166"/>
      <c r="E22" s="165">
        <f>IF(E23="","",IF(E23=G23,"△",IF(E23&gt;G23,"○","×")))</f>
      </c>
      <c r="F22" s="166"/>
      <c r="G22" s="167"/>
      <c r="H22" s="166" t="str">
        <f>IF(H23="","",IF(H23=J23,"△",IF(H23&gt;J23,"○","×")))</f>
        <v>○</v>
      </c>
      <c r="I22" s="166"/>
      <c r="J22" s="167"/>
      <c r="K22" s="165">
        <f>IF(K23="","",IF(K23=M23,"△",IF(K23&gt;M23,"○","×")))</f>
      </c>
      <c r="L22" s="166"/>
      <c r="M22" s="167"/>
      <c r="N22" s="165">
        <f>IF(N23="","",IF(N23=P23,"△",IF(N23&gt;P23,"○","×")))</f>
      </c>
      <c r="O22" s="166"/>
      <c r="P22" s="167"/>
      <c r="Q22" s="164"/>
      <c r="R22" s="164"/>
      <c r="S22" s="164"/>
      <c r="T22" s="165">
        <f>IF(T23="","",IF(T23=V23,"△",IF(T23&gt;V23,"○","×")))</f>
      </c>
      <c r="U22" s="166"/>
      <c r="V22" s="167"/>
      <c r="W22" s="165">
        <f>IF(W23="","",IF(W23=Y23,"△",IF(W23&gt;Y23,"○","×")))</f>
      </c>
      <c r="X22" s="166"/>
      <c r="Y22" s="167"/>
      <c r="Z22" s="165" t="str">
        <f>IF(Z23="","",IF(Z23=AB23,"△",IF(Z23&gt;AB23,"○","×")))</f>
        <v>○</v>
      </c>
      <c r="AA22" s="166"/>
      <c r="AB22" s="167"/>
      <c r="AC22" s="155">
        <f>((COUNTIF(B22:AB25,"○"))*3)+((COUNTIF(B22:AB25,"△"))*1)</f>
        <v>6</v>
      </c>
      <c r="AD22" s="155">
        <f>COUNTIF(B22:AB25,"○")</f>
        <v>2</v>
      </c>
      <c r="AE22" s="155">
        <f>COUNTIF(B22:AB25,"×")</f>
        <v>0</v>
      </c>
      <c r="AF22" s="155">
        <f>COUNTIF(B22:AB25,"△")</f>
        <v>0</v>
      </c>
      <c r="AG22" s="162">
        <f>SUM(W23,T23,B23,N23,K23,H23,E23,W25,T25,B25,N25,K25,H25,E25,Z23,Z25)</f>
        <v>10</v>
      </c>
      <c r="AH22" s="162">
        <f>SUM(Y23,V23,D23,P23,M23,J23,G23,Y25,V25,D25,P25,M25,J25,G25,AB23,AB25)</f>
        <v>0</v>
      </c>
      <c r="AI22" s="159">
        <f>AG22-AH22</f>
        <v>10</v>
      </c>
      <c r="AJ22" s="160">
        <f>AD22/16</f>
        <v>0.125</v>
      </c>
      <c r="AK22" s="161"/>
      <c r="AL22" s="149" t="str">
        <f>BB1</f>
        <v>高畠一中</v>
      </c>
      <c r="AM22" s="165">
        <f>IF(AM23="","",IF(AM23=AO23,"△",IF(AM23&gt;AO23,"○","×")))</f>
      </c>
      <c r="AN22" s="166"/>
      <c r="AO22" s="166"/>
      <c r="AP22" s="165">
        <f>IF(AP23="","",IF(AP23=AR23,"△",IF(AP23&gt;AR23,"○","×")))</f>
      </c>
      <c r="AQ22" s="166"/>
      <c r="AR22" s="167"/>
      <c r="AS22" s="166" t="str">
        <f>IF(AS23="","",IF(AS23=AU23,"△",IF(AS23&gt;AU23,"○","×")))</f>
        <v>○</v>
      </c>
      <c r="AT22" s="166"/>
      <c r="AU22" s="167"/>
      <c r="AV22" s="165">
        <f>IF(AV23="","",IF(AV23=AX23,"△",IF(AV23&gt;AX23,"○","×")))</f>
      </c>
      <c r="AW22" s="166"/>
      <c r="AX22" s="167"/>
      <c r="AY22" s="165">
        <f>IF(AY23="","",IF(AY23=BA23,"△",IF(AY23&gt;BA23,"○","×")))</f>
      </c>
      <c r="AZ22" s="166"/>
      <c r="BA22" s="167"/>
      <c r="BB22" s="164"/>
      <c r="BC22" s="164"/>
      <c r="BD22" s="164"/>
      <c r="BE22" s="165">
        <f>IF(BE23="","",IF(BE23=BG23,"△",IF(BE23&gt;BG23,"○","×")))</f>
      </c>
      <c r="BF22" s="166"/>
      <c r="BG22" s="167"/>
      <c r="BH22" s="165">
        <f>IF(BH23="","",IF(BH23=BJ23,"△",IF(BH23&gt;BJ23,"○","×")))</f>
      </c>
      <c r="BI22" s="166"/>
      <c r="BJ22" s="167"/>
      <c r="BK22" s="165" t="str">
        <f>IF(BK23="","",IF(BK23=BM23,"△",IF(BK23&gt;BM23,"○","×")))</f>
        <v>○</v>
      </c>
      <c r="BL22" s="166"/>
      <c r="BM22" s="167"/>
      <c r="BN22" s="155">
        <f>((COUNTIF(AM22:BM25,"○"))*3)+((COUNTIF(AM22:BM25,"△"))*1)</f>
        <v>6</v>
      </c>
      <c r="BO22" s="155">
        <f>COUNTIF(AM22:BM25,"○")</f>
        <v>2</v>
      </c>
      <c r="BP22" s="155">
        <f>COUNTIF(AM22:BM25,"×")</f>
        <v>0</v>
      </c>
      <c r="BQ22" s="155">
        <f>COUNTIF(AM22:BM25,"△")</f>
        <v>0</v>
      </c>
      <c r="BR22" s="162">
        <f>SUM(BH23,BE23,AM23,AY23,AV23,AS23,AP23,BH25,BE25,AM25,AY25,AV25,AS25,AP25,BK23,BK25)</f>
        <v>11</v>
      </c>
      <c r="BS22" s="162">
        <f>SUM(BJ23,BG23,AO23,BA23,AX23,AU23,AR23,BJ25,BG25,AO25,BA25,AX25,AU25,AR25,BM23,BM25)</f>
        <v>0</v>
      </c>
      <c r="BT22" s="159">
        <f>BR22-BS22</f>
        <v>11</v>
      </c>
      <c r="BU22" s="160">
        <f>BO22/16</f>
        <v>0.125</v>
      </c>
      <c r="BV22" s="161"/>
    </row>
    <row r="23" spans="1:74" ht="15" customHeight="1">
      <c r="A23" s="149"/>
      <c r="B23" s="98">
        <f>IF(S3="","",S3)</f>
      </c>
      <c r="C23" s="93" t="s">
        <v>73</v>
      </c>
      <c r="D23" s="93">
        <f>IF(Q3="","",Q3)</f>
      </c>
      <c r="E23" s="98">
        <f>IF(S7="","",S7)</f>
      </c>
      <c r="F23" s="93" t="s">
        <v>73</v>
      </c>
      <c r="G23" s="99">
        <f>IF(Q7="","",Q7)</f>
      </c>
      <c r="H23" s="93">
        <f>IF(S11="","",S11)</f>
        <v>7</v>
      </c>
      <c r="I23" s="93" t="s">
        <v>73</v>
      </c>
      <c r="J23" s="99">
        <f>IF(Q11="","",Q11)</f>
        <v>0</v>
      </c>
      <c r="K23" s="98">
        <f>IF(S15="","",S15)</f>
      </c>
      <c r="L23" s="93" t="s">
        <v>73</v>
      </c>
      <c r="M23" s="99">
        <f>IF(Q15="","",Q15)</f>
      </c>
      <c r="N23" s="98">
        <f>IF(S19="","",S19)</f>
      </c>
      <c r="O23" s="93" t="s">
        <v>73</v>
      </c>
      <c r="P23" s="99">
        <f>IF(Q19="","",Q19)</f>
      </c>
      <c r="Q23" s="164"/>
      <c r="R23" s="164"/>
      <c r="S23" s="164"/>
      <c r="T23" s="92"/>
      <c r="U23" s="93" t="s">
        <v>73</v>
      </c>
      <c r="V23" s="94"/>
      <c r="W23" s="92"/>
      <c r="X23" s="93" t="s">
        <v>73</v>
      </c>
      <c r="Y23" s="94"/>
      <c r="Z23" s="92">
        <v>3</v>
      </c>
      <c r="AA23" s="93" t="s">
        <v>73</v>
      </c>
      <c r="AB23" s="94">
        <v>0</v>
      </c>
      <c r="AC23" s="155"/>
      <c r="AD23" s="155"/>
      <c r="AE23" s="155"/>
      <c r="AF23" s="155"/>
      <c r="AG23" s="162"/>
      <c r="AH23" s="162"/>
      <c r="AI23" s="159"/>
      <c r="AJ23" s="160"/>
      <c r="AK23" s="161"/>
      <c r="AL23" s="149"/>
      <c r="AM23" s="98">
        <f>IF(BD3="","",BD3)</f>
      </c>
      <c r="AN23" s="93" t="s">
        <v>73</v>
      </c>
      <c r="AO23" s="93">
        <f>IF(BB3="","",BB3)</f>
      </c>
      <c r="AP23" s="98">
        <f>IF(BD7="","",BD7)</f>
      </c>
      <c r="AQ23" s="93" t="s">
        <v>73</v>
      </c>
      <c r="AR23" s="99">
        <f>IF(BB7="","",BB7)</f>
      </c>
      <c r="AS23" s="93">
        <f>IF(BD11="","",BD11)</f>
        <v>5</v>
      </c>
      <c r="AT23" s="93" t="s">
        <v>73</v>
      </c>
      <c r="AU23" s="99">
        <f>IF(BB11="","",BB11)</f>
        <v>0</v>
      </c>
      <c r="AV23" s="98">
        <f>IF(BD15="","",BD15)</f>
      </c>
      <c r="AW23" s="93" t="s">
        <v>73</v>
      </c>
      <c r="AX23" s="99">
        <f>IF(BB15="","",BB15)</f>
      </c>
      <c r="AY23" s="98">
        <f>IF(BD19="","",BD19)</f>
      </c>
      <c r="AZ23" s="93" t="s">
        <v>73</v>
      </c>
      <c r="BA23" s="99">
        <f>IF(BB19="","",BB19)</f>
      </c>
      <c r="BB23" s="164"/>
      <c r="BC23" s="164"/>
      <c r="BD23" s="164"/>
      <c r="BE23" s="92"/>
      <c r="BF23" s="93" t="s">
        <v>73</v>
      </c>
      <c r="BG23" s="94"/>
      <c r="BH23" s="92"/>
      <c r="BI23" s="93" t="s">
        <v>73</v>
      </c>
      <c r="BJ23" s="94"/>
      <c r="BK23" s="92">
        <v>6</v>
      </c>
      <c r="BL23" s="93" t="s">
        <v>73</v>
      </c>
      <c r="BM23" s="94">
        <v>0</v>
      </c>
      <c r="BN23" s="155"/>
      <c r="BO23" s="155"/>
      <c r="BP23" s="155"/>
      <c r="BQ23" s="155"/>
      <c r="BR23" s="162"/>
      <c r="BS23" s="162"/>
      <c r="BT23" s="159"/>
      <c r="BU23" s="160"/>
      <c r="BV23" s="161"/>
    </row>
    <row r="24" spans="1:74" ht="15" customHeight="1">
      <c r="A24" s="149"/>
      <c r="B24" s="168">
        <f>IF(B25="","",IF(B25=D25,"△",IF(B25&gt;D25,"○","×")))</f>
      </c>
      <c r="C24" s="169"/>
      <c r="D24" s="169"/>
      <c r="E24" s="168">
        <f>IF(E25="","",IF(E25=G25,"△",IF(E25&gt;G25,"○","×")))</f>
      </c>
      <c r="F24" s="169"/>
      <c r="G24" s="170"/>
      <c r="H24" s="169">
        <f>IF(H25="","",IF(H25=J25,"△",IF(H25&gt;J25,"○","×")))</f>
      </c>
      <c r="I24" s="169"/>
      <c r="J24" s="170"/>
      <c r="K24" s="168">
        <f>IF(K25="","",IF(K25=M25,"△",IF(K25&gt;M25,"○","×")))</f>
      </c>
      <c r="L24" s="169"/>
      <c r="M24" s="170"/>
      <c r="N24" s="168">
        <f>IF(N25="","",IF(N25=P25,"△",IF(N25&gt;P25,"○","×")))</f>
      </c>
      <c r="O24" s="169"/>
      <c r="P24" s="170"/>
      <c r="Q24" s="164"/>
      <c r="R24" s="164"/>
      <c r="S24" s="164"/>
      <c r="T24" s="168">
        <f>IF(T25="","",IF(T25=V25,"△",IF(T25&gt;V25,"○","×")))</f>
      </c>
      <c r="U24" s="169"/>
      <c r="V24" s="170"/>
      <c r="W24" s="168">
        <f>IF(W25="","",IF(W25=Y25,"△",IF(W25&gt;Y25,"○","×")))</f>
      </c>
      <c r="X24" s="169"/>
      <c r="Y24" s="170"/>
      <c r="Z24" s="168">
        <f>IF(Z25="","",IF(Z25=AB25,"△",IF(Z25&gt;AB25,"○","×")))</f>
      </c>
      <c r="AA24" s="169"/>
      <c r="AB24" s="170"/>
      <c r="AC24" s="155"/>
      <c r="AD24" s="155"/>
      <c r="AE24" s="155"/>
      <c r="AF24" s="155"/>
      <c r="AG24" s="162"/>
      <c r="AH24" s="162"/>
      <c r="AI24" s="159"/>
      <c r="AJ24" s="160"/>
      <c r="AK24" s="161"/>
      <c r="AL24" s="149"/>
      <c r="AM24" s="168">
        <f>IF(AM25="","",IF(AM25=AO25,"△",IF(AM25&gt;AO25,"○","×")))</f>
      </c>
      <c r="AN24" s="169"/>
      <c r="AO24" s="169"/>
      <c r="AP24" s="168">
        <f>IF(AP25="","",IF(AP25=AR25,"△",IF(AP25&gt;AR25,"○","×")))</f>
      </c>
      <c r="AQ24" s="169"/>
      <c r="AR24" s="170"/>
      <c r="AS24" s="169">
        <f>IF(AS25="","",IF(AS25=AU25,"△",IF(AS25&gt;AU25,"○","×")))</f>
      </c>
      <c r="AT24" s="169"/>
      <c r="AU24" s="170"/>
      <c r="AV24" s="168">
        <f>IF(AV25="","",IF(AV25=AX25,"△",IF(AV25&gt;AX25,"○","×")))</f>
      </c>
      <c r="AW24" s="169"/>
      <c r="AX24" s="170"/>
      <c r="AY24" s="168">
        <f>IF(AY25="","",IF(AY25=BA25,"△",IF(AY25&gt;BA25,"○","×")))</f>
      </c>
      <c r="AZ24" s="169"/>
      <c r="BA24" s="170"/>
      <c r="BB24" s="164"/>
      <c r="BC24" s="164"/>
      <c r="BD24" s="164"/>
      <c r="BE24" s="168">
        <f>IF(BE25="","",IF(BE25=BG25,"△",IF(BE25&gt;BG25,"○","×")))</f>
      </c>
      <c r="BF24" s="169"/>
      <c r="BG24" s="170"/>
      <c r="BH24" s="168">
        <f>IF(BH25="","",IF(BH25=BJ25,"△",IF(BH25&gt;BJ25,"○","×")))</f>
      </c>
      <c r="BI24" s="169"/>
      <c r="BJ24" s="170"/>
      <c r="BK24" s="168">
        <f>IF(BK25="","",IF(BK25=BM25,"△",IF(BK25&gt;BM25,"○","×")))</f>
      </c>
      <c r="BL24" s="169"/>
      <c r="BM24" s="170"/>
      <c r="BN24" s="155"/>
      <c r="BO24" s="155"/>
      <c r="BP24" s="155"/>
      <c r="BQ24" s="155"/>
      <c r="BR24" s="162"/>
      <c r="BS24" s="162"/>
      <c r="BT24" s="159"/>
      <c r="BU24" s="160"/>
      <c r="BV24" s="161"/>
    </row>
    <row r="25" spans="1:74" ht="15" customHeight="1">
      <c r="A25" s="149"/>
      <c r="B25" s="96">
        <f>IF(S5="","",S5)</f>
      </c>
      <c r="C25" s="96" t="s">
        <v>73</v>
      </c>
      <c r="D25" s="96">
        <f>IF(Q5="","",Q5)</f>
      </c>
      <c r="E25" s="100">
        <f>IF(S9="","",S9)</f>
      </c>
      <c r="F25" s="96" t="s">
        <v>73</v>
      </c>
      <c r="G25" s="101">
        <f>IF(Q9="","",Q9)</f>
      </c>
      <c r="H25" s="96">
        <f>IF(S13="","",S13)</f>
      </c>
      <c r="I25" s="96" t="s">
        <v>73</v>
      </c>
      <c r="J25" s="101">
        <f>IF(Q13="","",Q13)</f>
      </c>
      <c r="K25" s="100">
        <f>IF(S17="","",S17)</f>
      </c>
      <c r="L25" s="96" t="s">
        <v>73</v>
      </c>
      <c r="M25" s="101">
        <f>IF(Q17="","",Q17)</f>
      </c>
      <c r="N25" s="100">
        <f>IF(S21="","",S21)</f>
      </c>
      <c r="O25" s="96" t="s">
        <v>73</v>
      </c>
      <c r="P25" s="101">
        <f>IF(Q21="","",Q21)</f>
      </c>
      <c r="Q25" s="164"/>
      <c r="R25" s="164"/>
      <c r="S25" s="164"/>
      <c r="T25" s="95"/>
      <c r="U25" s="96" t="s">
        <v>73</v>
      </c>
      <c r="V25" s="97"/>
      <c r="W25" s="95"/>
      <c r="X25" s="96" t="s">
        <v>73</v>
      </c>
      <c r="Y25" s="97"/>
      <c r="Z25" s="95"/>
      <c r="AA25" s="96" t="s">
        <v>73</v>
      </c>
      <c r="AB25" s="97"/>
      <c r="AC25" s="155"/>
      <c r="AD25" s="155"/>
      <c r="AE25" s="155"/>
      <c r="AF25" s="155"/>
      <c r="AG25" s="162"/>
      <c r="AH25" s="162"/>
      <c r="AI25" s="159"/>
      <c r="AJ25" s="160"/>
      <c r="AK25" s="161"/>
      <c r="AL25" s="149"/>
      <c r="AM25" s="96">
        <f>IF(BD5="","",BD5)</f>
      </c>
      <c r="AN25" s="96" t="s">
        <v>73</v>
      </c>
      <c r="AO25" s="96">
        <f>IF(BB5="","",BB5)</f>
      </c>
      <c r="AP25" s="100">
        <f>IF(BD9="","",BD9)</f>
      </c>
      <c r="AQ25" s="96" t="s">
        <v>73</v>
      </c>
      <c r="AR25" s="101">
        <f>IF(BB9="","",BB9)</f>
      </c>
      <c r="AS25" s="96">
        <f>IF(BD13="","",BD13)</f>
      </c>
      <c r="AT25" s="96" t="s">
        <v>73</v>
      </c>
      <c r="AU25" s="101">
        <f>IF(BB13="","",BB13)</f>
      </c>
      <c r="AV25" s="100">
        <f>IF(BD17="","",BD17)</f>
      </c>
      <c r="AW25" s="96" t="s">
        <v>73</v>
      </c>
      <c r="AX25" s="101">
        <f>IF(BB17="","",BB17)</f>
      </c>
      <c r="AY25" s="100">
        <f>IF(BD21="","",BD21)</f>
      </c>
      <c r="AZ25" s="96" t="s">
        <v>73</v>
      </c>
      <c r="BA25" s="101">
        <f>IF(BB21="","",BB21)</f>
      </c>
      <c r="BB25" s="164"/>
      <c r="BC25" s="164"/>
      <c r="BD25" s="164"/>
      <c r="BE25" s="95"/>
      <c r="BF25" s="96" t="s">
        <v>73</v>
      </c>
      <c r="BG25" s="97"/>
      <c r="BH25" s="95"/>
      <c r="BI25" s="96" t="s">
        <v>73</v>
      </c>
      <c r="BJ25" s="97"/>
      <c r="BK25" s="95"/>
      <c r="BL25" s="96" t="s">
        <v>73</v>
      </c>
      <c r="BM25" s="97"/>
      <c r="BN25" s="155"/>
      <c r="BO25" s="155"/>
      <c r="BP25" s="155"/>
      <c r="BQ25" s="155"/>
      <c r="BR25" s="162"/>
      <c r="BS25" s="162"/>
      <c r="BT25" s="159"/>
      <c r="BU25" s="160"/>
      <c r="BV25" s="161"/>
    </row>
    <row r="26" spans="1:74" ht="15" customHeight="1">
      <c r="A26" s="149" t="str">
        <f>T1</f>
        <v>米沢三中</v>
      </c>
      <c r="B26" s="165" t="str">
        <f>IF(B27="","",IF(B27=D27,"△",IF(B27&gt;D27,"○","×")))</f>
        <v>○</v>
      </c>
      <c r="C26" s="166"/>
      <c r="D26" s="166"/>
      <c r="E26" s="165">
        <f>IF(E27="","",IF(E27=G27,"△",IF(E27&gt;G27,"○","×")))</f>
      </c>
      <c r="F26" s="166"/>
      <c r="G26" s="167"/>
      <c r="H26" s="166">
        <f>IF(H27="","",IF(H27=J27,"△",IF(H27&gt;J27,"○","×")))</f>
      </c>
      <c r="I26" s="166"/>
      <c r="J26" s="167"/>
      <c r="K26" s="165" t="str">
        <f>IF(K27="","",IF(K27=M27,"△",IF(K27&gt;M27,"○","×")))</f>
        <v>○</v>
      </c>
      <c r="L26" s="166"/>
      <c r="M26" s="167"/>
      <c r="N26" s="165">
        <f>IF(N27="","",IF(N27=P27,"△",IF(N27&gt;P27,"○","×")))</f>
      </c>
      <c r="O26" s="166"/>
      <c r="P26" s="167"/>
      <c r="Q26" s="165">
        <f>IF(Q27="","",IF(Q27=S27,"△",IF(Q27&gt;S27,"○","×")))</f>
      </c>
      <c r="R26" s="166"/>
      <c r="S26" s="167"/>
      <c r="T26" s="163"/>
      <c r="U26" s="163"/>
      <c r="V26" s="172"/>
      <c r="W26" s="165" t="str">
        <f>IF(W27="","",IF(W27=Y27,"△",IF(W27&gt;Y27,"○","×")))</f>
        <v>×</v>
      </c>
      <c r="X26" s="166"/>
      <c r="Y26" s="167"/>
      <c r="Z26" s="165" t="str">
        <f>IF(Z27="","",IF(Z27=AB27,"△",IF(Z27&gt;AB27,"○","×")))</f>
        <v>○</v>
      </c>
      <c r="AA26" s="166"/>
      <c r="AB26" s="167"/>
      <c r="AC26" s="155">
        <f>((COUNTIF(B26:AB29,"○"))*3)+((COUNTIF(B26:AB29,"△"))*1)</f>
        <v>9</v>
      </c>
      <c r="AD26" s="155">
        <f>COUNTIF(B26:AB29,"○")</f>
        <v>3</v>
      </c>
      <c r="AE26" s="155">
        <f>COUNTIF(B26:AB29,"×")</f>
        <v>1</v>
      </c>
      <c r="AF26" s="155">
        <f>COUNTIF(B26:AB29,"△")</f>
        <v>0</v>
      </c>
      <c r="AG26" s="162">
        <f>SUM(W27,B27,Q27,N27,K27,H27,E27,W29,B29,Q29,N29,K29,H29,E29,Z27,Z29)</f>
        <v>16</v>
      </c>
      <c r="AH26" s="162">
        <f>SUM(Y27,D27,S27,P27,M27,J27,G27,Y29,D29,S29,P29,M29,J29,G29,AB27,AB29)</f>
        <v>4</v>
      </c>
      <c r="AI26" s="159">
        <f>AG26-AH26</f>
        <v>12</v>
      </c>
      <c r="AJ26" s="160">
        <f>AD26/16</f>
        <v>0.1875</v>
      </c>
      <c r="AK26" s="161"/>
      <c r="AL26" s="149" t="str">
        <f>BE1</f>
        <v>川西中</v>
      </c>
      <c r="AM26" s="165" t="str">
        <f>IF(AM27="","",IF(AM27=AO27,"△",IF(AM27&gt;AO27,"○","×")))</f>
        <v>○</v>
      </c>
      <c r="AN26" s="166"/>
      <c r="AO26" s="166"/>
      <c r="AP26" s="165">
        <f>IF(AP27="","",IF(AP27=AR27,"△",IF(AP27&gt;AR27,"○","×")))</f>
      </c>
      <c r="AQ26" s="166"/>
      <c r="AR26" s="167"/>
      <c r="AS26" s="166">
        <f>IF(AS27="","",IF(AS27=AU27,"△",IF(AS27&gt;AU27,"○","×")))</f>
      </c>
      <c r="AT26" s="166"/>
      <c r="AU26" s="167"/>
      <c r="AV26" s="165" t="str">
        <f>IF(AV27="","",IF(AV27=AX27,"△",IF(AV27&gt;AX27,"○","×")))</f>
        <v>×</v>
      </c>
      <c r="AW26" s="166"/>
      <c r="AX26" s="167"/>
      <c r="AY26" s="165">
        <f>IF(AY27="","",IF(AY27=BA27,"△",IF(AY27&gt;BA27,"○","×")))</f>
      </c>
      <c r="AZ26" s="166"/>
      <c r="BA26" s="167"/>
      <c r="BB26" s="165">
        <f>IF(BB27="","",IF(BB27=BD27,"△",IF(BB27&gt;BD27,"○","×")))</f>
      </c>
      <c r="BC26" s="166"/>
      <c r="BD26" s="167"/>
      <c r="BE26" s="163"/>
      <c r="BF26" s="163"/>
      <c r="BG26" s="172"/>
      <c r="BH26" s="165" t="str">
        <f>IF(BH27="","",IF(BH27=BJ27,"△",IF(BH27&gt;BJ27,"○","×")))</f>
        <v>×</v>
      </c>
      <c r="BI26" s="166"/>
      <c r="BJ26" s="167"/>
      <c r="BK26" s="165" t="str">
        <f>IF(BK27="","",IF(BK27=BM27,"△",IF(BK27&gt;BM27,"○","×")))</f>
        <v>△</v>
      </c>
      <c r="BL26" s="166"/>
      <c r="BM26" s="167"/>
      <c r="BN26" s="155">
        <f>((COUNTIF(AM26:BM29,"○"))*3)+((COUNTIF(AM26:BM29,"△"))*1)</f>
        <v>4</v>
      </c>
      <c r="BO26" s="155">
        <f>COUNTIF(AM26:BM29,"○")</f>
        <v>1</v>
      </c>
      <c r="BP26" s="155">
        <f>COUNTIF(AM26:BM29,"×")</f>
        <v>2</v>
      </c>
      <c r="BQ26" s="155">
        <f>COUNTIF(AM26:BM29,"△")</f>
        <v>1</v>
      </c>
      <c r="BR26" s="162">
        <f>SUM(BH27,AM27,BB27,AY27,AV27,AS27,AP27,BH29,AM29,BB29,AY29,AV29,AS29,AP29,BK27,BK29)</f>
        <v>8</v>
      </c>
      <c r="BS26" s="162">
        <f>SUM(BJ27,AO27,BD27,BA27,AX27,AU27,AR27,BJ29,AO29,BD29,BA29,AX29,AU29,AR29,BM27,BM29)</f>
        <v>5</v>
      </c>
      <c r="BT26" s="159">
        <f>BR26-BS26</f>
        <v>3</v>
      </c>
      <c r="BU26" s="160">
        <f>BO26/16</f>
        <v>0.0625</v>
      </c>
      <c r="BV26" s="161"/>
    </row>
    <row r="27" spans="1:74" ht="15" customHeight="1">
      <c r="A27" s="149"/>
      <c r="B27" s="98">
        <f>IF(V3="","",V3)</f>
        <v>1</v>
      </c>
      <c r="C27" s="93" t="s">
        <v>73</v>
      </c>
      <c r="D27" s="93">
        <f>IF(T3="","",T3)</f>
        <v>0</v>
      </c>
      <c r="E27" s="98">
        <f>IF(V7="","",V7)</f>
      </c>
      <c r="F27" s="93" t="s">
        <v>73</v>
      </c>
      <c r="G27" s="99">
        <f>IF(T7="","",T7)</f>
      </c>
      <c r="H27" s="93">
        <f>IF(V11="","",V11)</f>
      </c>
      <c r="I27" s="93" t="s">
        <v>73</v>
      </c>
      <c r="J27" s="99">
        <f>IF(T11="","",T11)</f>
      </c>
      <c r="K27" s="98">
        <f>IF(V15="","",V15)</f>
        <v>3</v>
      </c>
      <c r="L27" s="93" t="s">
        <v>73</v>
      </c>
      <c r="M27" s="99">
        <f>IF(T15="","",T15)</f>
        <v>0</v>
      </c>
      <c r="N27" s="98">
        <f>IF(V19="","",V19)</f>
      </c>
      <c r="O27" s="93" t="s">
        <v>73</v>
      </c>
      <c r="P27" s="99">
        <f>IF(T19="","",T19)</f>
      </c>
      <c r="Q27" s="98">
        <f>IF(V23="","",V23)</f>
      </c>
      <c r="R27" s="93" t="s">
        <v>73</v>
      </c>
      <c r="S27" s="99">
        <f>IF(T23="","",T23)</f>
      </c>
      <c r="T27" s="164"/>
      <c r="U27" s="164"/>
      <c r="V27" s="174"/>
      <c r="W27" s="92">
        <v>0</v>
      </c>
      <c r="X27" s="93" t="s">
        <v>73</v>
      </c>
      <c r="Y27" s="94">
        <v>4</v>
      </c>
      <c r="Z27" s="92">
        <v>12</v>
      </c>
      <c r="AA27" s="93" t="s">
        <v>73</v>
      </c>
      <c r="AB27" s="94">
        <v>0</v>
      </c>
      <c r="AC27" s="155"/>
      <c r="AD27" s="155"/>
      <c r="AE27" s="155"/>
      <c r="AF27" s="155"/>
      <c r="AG27" s="162"/>
      <c r="AH27" s="162"/>
      <c r="AI27" s="159"/>
      <c r="AJ27" s="160"/>
      <c r="AK27" s="161"/>
      <c r="AL27" s="149"/>
      <c r="AM27" s="98">
        <f>IF(BG3="","",BG3)</f>
        <v>5</v>
      </c>
      <c r="AN27" s="93" t="s">
        <v>73</v>
      </c>
      <c r="AO27" s="93">
        <f>IF(BE3="","",BE3)</f>
        <v>0</v>
      </c>
      <c r="AP27" s="98">
        <f>IF(BG7="","",BG7)</f>
      </c>
      <c r="AQ27" s="93" t="s">
        <v>73</v>
      </c>
      <c r="AR27" s="99">
        <f>IF(BE7="","",BE7)</f>
      </c>
      <c r="AS27" s="93">
        <f>IF(BG11="","",BG11)</f>
      </c>
      <c r="AT27" s="93" t="s">
        <v>73</v>
      </c>
      <c r="AU27" s="99">
        <f>IF(BE11="","",BE11)</f>
      </c>
      <c r="AV27" s="98">
        <f>IF(BG15="","",BG15)</f>
        <v>1</v>
      </c>
      <c r="AW27" s="93" t="s">
        <v>73</v>
      </c>
      <c r="AX27" s="99">
        <f>IF(BE15="","",BE15)</f>
        <v>2</v>
      </c>
      <c r="AY27" s="98">
        <f>IF(BG19="","",BG19)</f>
      </c>
      <c r="AZ27" s="93" t="s">
        <v>73</v>
      </c>
      <c r="BA27" s="99">
        <f>IF(BE19="","",BE19)</f>
      </c>
      <c r="BB27" s="98">
        <f>IF(BG23="","",BG23)</f>
      </c>
      <c r="BC27" s="93" t="s">
        <v>73</v>
      </c>
      <c r="BD27" s="99">
        <f>IF(BE23="","",BE23)</f>
      </c>
      <c r="BE27" s="164"/>
      <c r="BF27" s="164"/>
      <c r="BG27" s="174"/>
      <c r="BH27" s="92">
        <v>0</v>
      </c>
      <c r="BI27" s="93" t="s">
        <v>73</v>
      </c>
      <c r="BJ27" s="94">
        <v>1</v>
      </c>
      <c r="BK27" s="92">
        <v>2</v>
      </c>
      <c r="BL27" s="93" t="s">
        <v>73</v>
      </c>
      <c r="BM27" s="94">
        <v>2</v>
      </c>
      <c r="BN27" s="155"/>
      <c r="BO27" s="155"/>
      <c r="BP27" s="155"/>
      <c r="BQ27" s="155"/>
      <c r="BR27" s="162"/>
      <c r="BS27" s="162"/>
      <c r="BT27" s="159"/>
      <c r="BU27" s="160"/>
      <c r="BV27" s="161"/>
    </row>
    <row r="28" spans="1:74" ht="15" customHeight="1">
      <c r="A28" s="149"/>
      <c r="B28" s="168">
        <f>IF(B29="","",IF(B29=D29,"△",IF(B29&gt;D29,"○","×")))</f>
      </c>
      <c r="C28" s="169"/>
      <c r="D28" s="169"/>
      <c r="E28" s="168">
        <f>IF(E29="","",IF(E29=G29,"△",IF(E29&gt;G29,"○","×")))</f>
      </c>
      <c r="F28" s="169"/>
      <c r="G28" s="170"/>
      <c r="H28" s="169">
        <f>IF(H29="","",IF(H29=J29,"△",IF(H29&gt;J29,"○","×")))</f>
      </c>
      <c r="I28" s="169"/>
      <c r="J28" s="170"/>
      <c r="K28" s="168">
        <f>IF(K29="","",IF(K29=M29,"△",IF(K29&gt;M29,"○","×")))</f>
      </c>
      <c r="L28" s="169"/>
      <c r="M28" s="170"/>
      <c r="N28" s="168">
        <f>IF(N29="","",IF(N29=P29,"△",IF(N29&gt;P29,"○","×")))</f>
      </c>
      <c r="O28" s="169"/>
      <c r="P28" s="170"/>
      <c r="Q28" s="168">
        <f>IF(Q29="","",IF(Q29=S29,"△",IF(Q29&gt;S29,"○","×")))</f>
      </c>
      <c r="R28" s="169"/>
      <c r="S28" s="170"/>
      <c r="T28" s="164"/>
      <c r="U28" s="164"/>
      <c r="V28" s="174"/>
      <c r="W28" s="168">
        <f>IF(W29="","",IF(W29=Y29,"△",IF(W29&gt;Y29,"○","×")))</f>
      </c>
      <c r="X28" s="169"/>
      <c r="Y28" s="170"/>
      <c r="Z28" s="168">
        <f>IF(Z29="","",IF(Z29=AB29,"△",IF(Z29&gt;AB29,"○","×")))</f>
      </c>
      <c r="AA28" s="169"/>
      <c r="AB28" s="170"/>
      <c r="AC28" s="155"/>
      <c r="AD28" s="155"/>
      <c r="AE28" s="155"/>
      <c r="AF28" s="155"/>
      <c r="AG28" s="162"/>
      <c r="AH28" s="162"/>
      <c r="AI28" s="159"/>
      <c r="AJ28" s="160"/>
      <c r="AK28" s="161"/>
      <c r="AL28" s="149"/>
      <c r="AM28" s="168">
        <f>IF(AM29="","",IF(AM29=AO29,"△",IF(AM29&gt;AO29,"○","×")))</f>
      </c>
      <c r="AN28" s="169"/>
      <c r="AO28" s="169"/>
      <c r="AP28" s="168">
        <f>IF(AP29="","",IF(AP29=AR29,"△",IF(AP29&gt;AR29,"○","×")))</f>
      </c>
      <c r="AQ28" s="169"/>
      <c r="AR28" s="170"/>
      <c r="AS28" s="169">
        <f>IF(AS29="","",IF(AS29=AU29,"△",IF(AS29&gt;AU29,"○","×")))</f>
      </c>
      <c r="AT28" s="169"/>
      <c r="AU28" s="170"/>
      <c r="AV28" s="168">
        <f>IF(AV29="","",IF(AV29=AX29,"△",IF(AV29&gt;AX29,"○","×")))</f>
      </c>
      <c r="AW28" s="169"/>
      <c r="AX28" s="170"/>
      <c r="AY28" s="168">
        <f>IF(AY29="","",IF(AY29=BA29,"△",IF(AY29&gt;BA29,"○","×")))</f>
      </c>
      <c r="AZ28" s="169"/>
      <c r="BA28" s="170"/>
      <c r="BB28" s="168">
        <f>IF(BB29="","",IF(BB29=BD29,"△",IF(BB29&gt;BD29,"○","×")))</f>
      </c>
      <c r="BC28" s="169"/>
      <c r="BD28" s="170"/>
      <c r="BE28" s="164"/>
      <c r="BF28" s="164"/>
      <c r="BG28" s="174"/>
      <c r="BH28" s="168">
        <f>IF(BH29="","",IF(BH29=BJ29,"△",IF(BH29&gt;BJ29,"○","×")))</f>
      </c>
      <c r="BI28" s="169"/>
      <c r="BJ28" s="170"/>
      <c r="BK28" s="168">
        <f>IF(BK29="","",IF(BK29=BM29,"△",IF(BK29&gt;BM29,"○","×")))</f>
      </c>
      <c r="BL28" s="169"/>
      <c r="BM28" s="170"/>
      <c r="BN28" s="155"/>
      <c r="BO28" s="155"/>
      <c r="BP28" s="155"/>
      <c r="BQ28" s="155"/>
      <c r="BR28" s="162"/>
      <c r="BS28" s="162"/>
      <c r="BT28" s="159"/>
      <c r="BU28" s="160"/>
      <c r="BV28" s="161"/>
    </row>
    <row r="29" spans="1:74" ht="15" customHeight="1">
      <c r="A29" s="149"/>
      <c r="B29" s="96">
        <f>IF(V5="","",V5)</f>
      </c>
      <c r="C29" s="96" t="s">
        <v>73</v>
      </c>
      <c r="D29" s="96">
        <f>IF(T5="","",T5)</f>
      </c>
      <c r="E29" s="100">
        <f>IF(V9="","",V9)</f>
      </c>
      <c r="F29" s="96" t="s">
        <v>73</v>
      </c>
      <c r="G29" s="101">
        <f>IF(T9="","",T9)</f>
      </c>
      <c r="H29" s="96">
        <f>IF(V13="","",V13)</f>
      </c>
      <c r="I29" s="96" t="s">
        <v>73</v>
      </c>
      <c r="J29" s="101">
        <f>IF(T13="","",T13)</f>
      </c>
      <c r="K29" s="100">
        <f>IF(V17="","",V17)</f>
      </c>
      <c r="L29" s="96" t="s">
        <v>73</v>
      </c>
      <c r="M29" s="101">
        <f>IF(T17="","",T17)</f>
      </c>
      <c r="N29" s="100">
        <f>IF(V21="","",V21)</f>
      </c>
      <c r="O29" s="96" t="s">
        <v>73</v>
      </c>
      <c r="P29" s="101">
        <f>IF(T21="","",T21)</f>
      </c>
      <c r="Q29" s="100">
        <f>IF(V25="","",V25)</f>
      </c>
      <c r="R29" s="96" t="s">
        <v>73</v>
      </c>
      <c r="S29" s="101">
        <f>IF(T25="","",T25)</f>
      </c>
      <c r="T29" s="176"/>
      <c r="U29" s="176"/>
      <c r="V29" s="177"/>
      <c r="W29" s="95"/>
      <c r="X29" s="96" t="s">
        <v>73</v>
      </c>
      <c r="Y29" s="97"/>
      <c r="Z29" s="95"/>
      <c r="AA29" s="96" t="s">
        <v>73</v>
      </c>
      <c r="AB29" s="97"/>
      <c r="AC29" s="155"/>
      <c r="AD29" s="155"/>
      <c r="AE29" s="155"/>
      <c r="AF29" s="155"/>
      <c r="AG29" s="162"/>
      <c r="AH29" s="162"/>
      <c r="AI29" s="159"/>
      <c r="AJ29" s="160"/>
      <c r="AK29" s="161"/>
      <c r="AL29" s="149"/>
      <c r="AM29" s="96">
        <f>IF(BG5="","",BG5)</f>
      </c>
      <c r="AN29" s="96" t="s">
        <v>73</v>
      </c>
      <c r="AO29" s="96">
        <f>IF(BE5="","",BE5)</f>
      </c>
      <c r="AP29" s="100">
        <f>IF(BG9="","",BG9)</f>
      </c>
      <c r="AQ29" s="96" t="s">
        <v>73</v>
      </c>
      <c r="AR29" s="101">
        <f>IF(BE9="","",BE9)</f>
      </c>
      <c r="AS29" s="96">
        <f>IF(BG13="","",BG13)</f>
      </c>
      <c r="AT29" s="96" t="s">
        <v>73</v>
      </c>
      <c r="AU29" s="101">
        <f>IF(BE13="","",BE13)</f>
      </c>
      <c r="AV29" s="100">
        <f>IF(BG17="","",BG17)</f>
      </c>
      <c r="AW29" s="96" t="s">
        <v>73</v>
      </c>
      <c r="AX29" s="101">
        <f>IF(BE17="","",BE17)</f>
      </c>
      <c r="AY29" s="100">
        <f>IF(BG21="","",BG21)</f>
      </c>
      <c r="AZ29" s="96" t="s">
        <v>73</v>
      </c>
      <c r="BA29" s="101">
        <f>IF(BE21="","",BE21)</f>
      </c>
      <c r="BB29" s="100">
        <f>IF(BG25="","",BG25)</f>
      </c>
      <c r="BC29" s="96" t="s">
        <v>73</v>
      </c>
      <c r="BD29" s="101">
        <f>IF(BE25="","",BE25)</f>
      </c>
      <c r="BE29" s="176"/>
      <c r="BF29" s="176"/>
      <c r="BG29" s="177"/>
      <c r="BH29" s="95"/>
      <c r="BI29" s="96" t="s">
        <v>73</v>
      </c>
      <c r="BJ29" s="97"/>
      <c r="BK29" s="95"/>
      <c r="BL29" s="96" t="s">
        <v>73</v>
      </c>
      <c r="BM29" s="97"/>
      <c r="BN29" s="155"/>
      <c r="BO29" s="155"/>
      <c r="BP29" s="155"/>
      <c r="BQ29" s="155"/>
      <c r="BR29" s="162"/>
      <c r="BS29" s="162"/>
      <c r="BT29" s="159"/>
      <c r="BU29" s="160"/>
      <c r="BV29" s="161"/>
    </row>
    <row r="30" spans="1:74" ht="15" customHeight="1">
      <c r="A30" s="149" t="str">
        <f>W1</f>
        <v>米沢五中</v>
      </c>
      <c r="B30" s="165">
        <f>IF(B31="","",IF(B31=D31,"△",IF(B31&gt;D31,"○","×")))</f>
      </c>
      <c r="C30" s="166"/>
      <c r="D30" s="166"/>
      <c r="E30" s="165" t="str">
        <f>IF(E31="","",IF(E31=G31,"△",IF(E31&gt;G31,"○","×")))</f>
        <v>○</v>
      </c>
      <c r="F30" s="166"/>
      <c r="G30" s="167"/>
      <c r="H30" s="166">
        <f>IF(H31="","",IF(H31=J31,"△",IF(H31&gt;J31,"○","×")))</f>
      </c>
      <c r="I30" s="166"/>
      <c r="J30" s="167"/>
      <c r="K30" s="165">
        <f>IF(K31="","",IF(K31=M31,"△",IF(K31&gt;M31,"○","×")))</f>
      </c>
      <c r="L30" s="166"/>
      <c r="M30" s="167"/>
      <c r="N30" s="165" t="str">
        <f>IF(N31="","",IF(N31=P31,"△",IF(N31&gt;P31,"○","×")))</f>
        <v>○</v>
      </c>
      <c r="O30" s="166"/>
      <c r="P30" s="167"/>
      <c r="Q30" s="165">
        <f>IF(Q31="","",IF(Q31=S31,"△",IF(Q31&gt;S31,"○","×")))</f>
      </c>
      <c r="R30" s="166"/>
      <c r="S30" s="167"/>
      <c r="T30" s="165" t="str">
        <f>IF(T31="","",IF(T31=V31,"△",IF(T31&gt;V31,"○","×")))</f>
        <v>○</v>
      </c>
      <c r="U30" s="166"/>
      <c r="V30" s="167"/>
      <c r="W30" s="163"/>
      <c r="X30" s="163"/>
      <c r="Y30" s="172"/>
      <c r="Z30" s="165" t="str">
        <f>IF(Z31="","",IF(Z31=AB31,"△",IF(Z31&gt;AB31,"○","×")))</f>
        <v>○</v>
      </c>
      <c r="AA30" s="166"/>
      <c r="AB30" s="167"/>
      <c r="AC30" s="155">
        <f>((COUNTIF(B30:AB33,"○"))*3)+((COUNTIF(B30:AB33,"△"))*1)</f>
        <v>12</v>
      </c>
      <c r="AD30" s="155">
        <f>COUNTIF(B30:AB33,"○")</f>
        <v>4</v>
      </c>
      <c r="AE30" s="155">
        <f>COUNTIF(B30:AB33,"×")</f>
        <v>0</v>
      </c>
      <c r="AF30" s="155">
        <f>COUNTIF(B30:AB33,"△")</f>
        <v>0</v>
      </c>
      <c r="AG30" s="162">
        <f>SUM(B31,T31,Q31,N31,K31,H31,E31,B33,T33,Q33,N33,K33,H33,E33,Z31,Z33)</f>
        <v>12</v>
      </c>
      <c r="AH30" s="162">
        <f>SUM(D31,V31,S31,P31,M31,J31,G31,D33,V33,S33,P33,M33,J33,G33,AB31,AB33,)</f>
        <v>2</v>
      </c>
      <c r="AI30" s="159">
        <f>AG30-AH30</f>
        <v>10</v>
      </c>
      <c r="AJ30" s="160">
        <f>AD30/16</f>
        <v>0.25</v>
      </c>
      <c r="AK30" s="161"/>
      <c r="AL30" s="149" t="str">
        <f>BH1</f>
        <v>米沢四中</v>
      </c>
      <c r="AM30" s="165">
        <f>IF(AM31="","",IF(AM31=AO31,"△",IF(AM31&gt;AO31,"○","×")))</f>
      </c>
      <c r="AN30" s="166"/>
      <c r="AO30" s="166"/>
      <c r="AP30" s="165" t="str">
        <f>IF(AP31="","",IF(AP31=AR31,"△",IF(AP31&gt;AR31,"○","×")))</f>
        <v>○</v>
      </c>
      <c r="AQ30" s="166"/>
      <c r="AR30" s="167"/>
      <c r="AS30" s="166">
        <f>IF(AS31="","",IF(AS31=AU31,"△",IF(AS31&gt;AU31,"○","×")))</f>
      </c>
      <c r="AT30" s="166"/>
      <c r="AU30" s="167"/>
      <c r="AV30" s="165">
        <f>IF(AV31="","",IF(AV31=AX31,"△",IF(AV31&gt;AX31,"○","×")))</f>
      </c>
      <c r="AW30" s="166"/>
      <c r="AX30" s="167"/>
      <c r="AY30" s="165" t="str">
        <f>IF(AY31="","",IF(AY31=BA31,"△",IF(AY31&gt;BA31,"○","×")))</f>
        <v>×</v>
      </c>
      <c r="AZ30" s="166"/>
      <c r="BA30" s="167"/>
      <c r="BB30" s="165">
        <f>IF(BB31="","",IF(BB31=BD31,"△",IF(BB31&gt;BD31,"○","×")))</f>
      </c>
      <c r="BC30" s="166"/>
      <c r="BD30" s="167"/>
      <c r="BE30" s="165" t="str">
        <f>IF(BE31="","",IF(BE31=BG31,"△",IF(BE31&gt;BG31,"○","×")))</f>
        <v>○</v>
      </c>
      <c r="BF30" s="166"/>
      <c r="BG30" s="167"/>
      <c r="BH30" s="163"/>
      <c r="BI30" s="163"/>
      <c r="BJ30" s="172"/>
      <c r="BK30" s="165" t="str">
        <f>IF(BK31="","",IF(BK31=BM31,"△",IF(BK31&gt;BM31,"○","×")))</f>
        <v>○</v>
      </c>
      <c r="BL30" s="166"/>
      <c r="BM30" s="167"/>
      <c r="BN30" s="155">
        <f>((COUNTIF(AM30:BM33,"○"))*3)+((COUNTIF(AM30:BM33,"△"))*1)</f>
        <v>9</v>
      </c>
      <c r="BO30" s="155">
        <f>COUNTIF(AM30:BM33,"○")</f>
        <v>3</v>
      </c>
      <c r="BP30" s="155">
        <f>COUNTIF(AM30:BM33,"×")</f>
        <v>1</v>
      </c>
      <c r="BQ30" s="155">
        <f>COUNTIF(AM30:BM33,"△")</f>
        <v>0</v>
      </c>
      <c r="BR30" s="162">
        <f>SUM(AM31,BE31,BB31,AY31,AV31,AS31,AP31,AM33,BE33,BB33,AY33,AV33,AS33,AP33,BK31,BK33)</f>
        <v>8</v>
      </c>
      <c r="BS30" s="162">
        <f>SUM(AO31,BG31,BD31,BA31,AX31,AU31,AR31,AO33,BG33,BD33,BA33,AX33,AU33,AR33,BM31,BM33,)</f>
        <v>4</v>
      </c>
      <c r="BT30" s="159">
        <f>BR30-BS30</f>
        <v>4</v>
      </c>
      <c r="BU30" s="160">
        <f>BO30/16</f>
        <v>0.1875</v>
      </c>
      <c r="BV30" s="161"/>
    </row>
    <row r="31" spans="1:74" ht="15" customHeight="1">
      <c r="A31" s="149"/>
      <c r="B31" s="98">
        <f>IF(Y3="","",Y3)</f>
      </c>
      <c r="C31" s="93" t="s">
        <v>73</v>
      </c>
      <c r="D31" s="93">
        <f>IF(W3="","",W3)</f>
      </c>
      <c r="E31" s="98">
        <f>IF(Y7="","",Y7)</f>
        <v>3</v>
      </c>
      <c r="F31" s="93" t="s">
        <v>73</v>
      </c>
      <c r="G31" s="99">
        <f>IF(W7="","",W7)</f>
        <v>0</v>
      </c>
      <c r="H31" s="93">
        <f>IF(Y11="","",Y11)</f>
      </c>
      <c r="I31" s="93" t="s">
        <v>73</v>
      </c>
      <c r="J31" s="99">
        <f>IF(W11="","",W11)</f>
      </c>
      <c r="K31" s="98">
        <f>IF(Y15="","",Y15)</f>
      </c>
      <c r="L31" s="93" t="s">
        <v>73</v>
      </c>
      <c r="M31" s="99">
        <f>IF(W15="","",W15)</f>
      </c>
      <c r="N31" s="100">
        <f>IF(Y19="","",Y19)</f>
        <v>2</v>
      </c>
      <c r="O31" s="96" t="s">
        <v>73</v>
      </c>
      <c r="P31" s="101">
        <f>IF(W19="","",W19)</f>
        <v>1</v>
      </c>
      <c r="Q31" s="98">
        <f>IF(Y23="","",Y23)</f>
      </c>
      <c r="R31" s="93" t="s">
        <v>73</v>
      </c>
      <c r="S31" s="99">
        <f>IF(W23="","",W23)</f>
      </c>
      <c r="T31" s="98">
        <f>IF(Y27="","",Y27)</f>
        <v>4</v>
      </c>
      <c r="U31" s="93" t="s">
        <v>73</v>
      </c>
      <c r="V31" s="99">
        <f>IF(W27="","",W27)</f>
        <v>0</v>
      </c>
      <c r="W31" s="164"/>
      <c r="X31" s="164"/>
      <c r="Y31" s="174"/>
      <c r="Z31" s="92">
        <v>3</v>
      </c>
      <c r="AA31" s="93" t="s">
        <v>73</v>
      </c>
      <c r="AB31" s="94">
        <v>1</v>
      </c>
      <c r="AC31" s="155"/>
      <c r="AD31" s="155"/>
      <c r="AE31" s="155"/>
      <c r="AF31" s="155"/>
      <c r="AG31" s="162"/>
      <c r="AH31" s="162"/>
      <c r="AI31" s="159"/>
      <c r="AJ31" s="160"/>
      <c r="AK31" s="161"/>
      <c r="AL31" s="149"/>
      <c r="AM31" s="98">
        <f>IF(BJ3="","",BJ3)</f>
      </c>
      <c r="AN31" s="93" t="s">
        <v>73</v>
      </c>
      <c r="AO31" s="93">
        <f>IF(BH3="","",BH3)</f>
      </c>
      <c r="AP31" s="98">
        <f>IF(BJ7="","",BJ7)</f>
        <v>3</v>
      </c>
      <c r="AQ31" s="93" t="s">
        <v>73</v>
      </c>
      <c r="AR31" s="99">
        <f>IF(BH7="","",BH7)</f>
        <v>2</v>
      </c>
      <c r="AS31" s="93">
        <f>IF(BJ11="","",BJ11)</f>
      </c>
      <c r="AT31" s="93" t="s">
        <v>73</v>
      </c>
      <c r="AU31" s="99">
        <f>IF(BH11="","",BH11)</f>
      </c>
      <c r="AV31" s="98">
        <f>IF(BJ15="","",BJ15)</f>
      </c>
      <c r="AW31" s="93" t="s">
        <v>73</v>
      </c>
      <c r="AX31" s="99">
        <f>IF(BH15="","",BH15)</f>
      </c>
      <c r="AY31" s="100">
        <f>IF(BJ19="","",BJ19)</f>
        <v>1</v>
      </c>
      <c r="AZ31" s="96" t="s">
        <v>73</v>
      </c>
      <c r="BA31" s="101">
        <f>IF(BH19="","",BH19)</f>
        <v>2</v>
      </c>
      <c r="BB31" s="98">
        <f>IF(BJ23="","",BJ23)</f>
      </c>
      <c r="BC31" s="93" t="s">
        <v>73</v>
      </c>
      <c r="BD31" s="99">
        <f>IF(BH23="","",BH23)</f>
      </c>
      <c r="BE31" s="98">
        <f>IF(BJ27="","",BJ27)</f>
        <v>1</v>
      </c>
      <c r="BF31" s="93" t="s">
        <v>73</v>
      </c>
      <c r="BG31" s="99">
        <f>IF(BH27="","",BH27)</f>
        <v>0</v>
      </c>
      <c r="BH31" s="164"/>
      <c r="BI31" s="164"/>
      <c r="BJ31" s="174"/>
      <c r="BK31" s="92">
        <v>3</v>
      </c>
      <c r="BL31" s="93" t="s">
        <v>73</v>
      </c>
      <c r="BM31" s="94">
        <v>0</v>
      </c>
      <c r="BN31" s="155"/>
      <c r="BO31" s="155"/>
      <c r="BP31" s="155"/>
      <c r="BQ31" s="155"/>
      <c r="BR31" s="162"/>
      <c r="BS31" s="162"/>
      <c r="BT31" s="159"/>
      <c r="BU31" s="160"/>
      <c r="BV31" s="161"/>
    </row>
    <row r="32" spans="1:74" ht="15" customHeight="1">
      <c r="A32" s="149"/>
      <c r="B32" s="168">
        <f>IF(B33="","",IF(B33=D33,"△",IF(B33&gt;D33,"○","×")))</f>
      </c>
      <c r="C32" s="169"/>
      <c r="D32" s="169"/>
      <c r="E32" s="168">
        <f>IF(E33="","",IF(E33=G33,"△",IF(E33&gt;G33,"○","×")))</f>
      </c>
      <c r="F32" s="169"/>
      <c r="G32" s="170"/>
      <c r="H32" s="169">
        <f>IF(H33="","",IF(H33=J33,"△",IF(H33&gt;J33,"○","×")))</f>
      </c>
      <c r="I32" s="169"/>
      <c r="J32" s="170"/>
      <c r="K32" s="168">
        <f>IF(K33="","",IF(K33=M33,"△",IF(K33&gt;M33,"○","×")))</f>
      </c>
      <c r="L32" s="169"/>
      <c r="M32" s="170"/>
      <c r="N32" s="168">
        <f>IF(N33="","",IF(N33=P33,"△",IF(N33&gt;P33,"○","×")))</f>
      </c>
      <c r="O32" s="169"/>
      <c r="P32" s="170"/>
      <c r="Q32" s="168">
        <f>IF(Q33="","",IF(Q33=S33,"△",IF(Q33&gt;S33,"○","×")))</f>
      </c>
      <c r="R32" s="169"/>
      <c r="S32" s="170"/>
      <c r="T32" s="168">
        <f>IF(T33="","",IF(T33=V33,"△",IF(T33&gt;V33,"○","×")))</f>
      </c>
      <c r="U32" s="169"/>
      <c r="V32" s="170"/>
      <c r="W32" s="164"/>
      <c r="X32" s="164"/>
      <c r="Y32" s="174"/>
      <c r="Z32" s="168">
        <f>IF(Z33="","",IF(Z33=AB33,"△",IF(Z33&gt;AB33,"○","×")))</f>
      </c>
      <c r="AA32" s="169"/>
      <c r="AB32" s="170"/>
      <c r="AC32" s="155"/>
      <c r="AD32" s="155"/>
      <c r="AE32" s="155"/>
      <c r="AF32" s="155"/>
      <c r="AG32" s="162"/>
      <c r="AH32" s="162"/>
      <c r="AI32" s="159"/>
      <c r="AJ32" s="160"/>
      <c r="AK32" s="161"/>
      <c r="AL32" s="149"/>
      <c r="AM32" s="168">
        <f>IF(AM33="","",IF(AM33=AO33,"△",IF(AM33&gt;AO33,"○","×")))</f>
      </c>
      <c r="AN32" s="169"/>
      <c r="AO32" s="169"/>
      <c r="AP32" s="168">
        <f>IF(AP33="","",IF(AP33=AR33,"△",IF(AP33&gt;AR33,"○","×")))</f>
      </c>
      <c r="AQ32" s="169"/>
      <c r="AR32" s="170"/>
      <c r="AS32" s="169">
        <f>IF(AS33="","",IF(AS33=AU33,"△",IF(AS33&gt;AU33,"○","×")))</f>
      </c>
      <c r="AT32" s="169"/>
      <c r="AU32" s="170"/>
      <c r="AV32" s="168">
        <f>IF(AV33="","",IF(AV33=AX33,"△",IF(AV33&gt;AX33,"○","×")))</f>
      </c>
      <c r="AW32" s="169"/>
      <c r="AX32" s="170"/>
      <c r="AY32" s="168">
        <f>IF(AY33="","",IF(AY33=BA33,"△",IF(AY33&gt;BA33,"○","×")))</f>
      </c>
      <c r="AZ32" s="169"/>
      <c r="BA32" s="170"/>
      <c r="BB32" s="168">
        <f>IF(BB33="","",IF(BB33=BD33,"△",IF(BB33&gt;BD33,"○","×")))</f>
      </c>
      <c r="BC32" s="169"/>
      <c r="BD32" s="170"/>
      <c r="BE32" s="168">
        <f>IF(BE33="","",IF(BE33=BG33,"△",IF(BE33&gt;BG33,"○","×")))</f>
      </c>
      <c r="BF32" s="169"/>
      <c r="BG32" s="170"/>
      <c r="BH32" s="164"/>
      <c r="BI32" s="164"/>
      <c r="BJ32" s="174"/>
      <c r="BK32" s="168">
        <f>IF(BK33="","",IF(BK33=BM33,"△",IF(BK33&gt;BM33,"○","×")))</f>
      </c>
      <c r="BL32" s="169"/>
      <c r="BM32" s="170"/>
      <c r="BN32" s="155"/>
      <c r="BO32" s="155"/>
      <c r="BP32" s="155"/>
      <c r="BQ32" s="155"/>
      <c r="BR32" s="162"/>
      <c r="BS32" s="162"/>
      <c r="BT32" s="159"/>
      <c r="BU32" s="160"/>
      <c r="BV32" s="161"/>
    </row>
    <row r="33" spans="1:74" ht="15" customHeight="1">
      <c r="A33" s="149"/>
      <c r="B33" s="96">
        <f>IF(Y5="","",Y5)</f>
      </c>
      <c r="C33" s="96" t="s">
        <v>73</v>
      </c>
      <c r="D33" s="96">
        <f>IF(W5="","",W5)</f>
      </c>
      <c r="E33" s="100">
        <f>IF(Y9="","",Y9)</f>
      </c>
      <c r="F33" s="96" t="s">
        <v>73</v>
      </c>
      <c r="G33" s="101">
        <f>IF(W9="","",W9)</f>
      </c>
      <c r="H33" s="96">
        <f>IF(Y13="","",Y13)</f>
      </c>
      <c r="I33" s="96" t="s">
        <v>73</v>
      </c>
      <c r="J33" s="101">
        <f>IF(W13="","",W13)</f>
      </c>
      <c r="K33" s="100">
        <f>IF(Y17="","",Y17)</f>
      </c>
      <c r="L33" s="96" t="s">
        <v>73</v>
      </c>
      <c r="M33" s="101">
        <f>IF(W17="","",W17)</f>
      </c>
      <c r="N33" s="100">
        <f>IF(Y21="","",Y21)</f>
      </c>
      <c r="O33" s="96" t="s">
        <v>73</v>
      </c>
      <c r="P33" s="101">
        <f>IF(W21="","",W21)</f>
      </c>
      <c r="Q33" s="100">
        <f>IF(Y25="","",Y25)</f>
      </c>
      <c r="R33" s="96" t="s">
        <v>73</v>
      </c>
      <c r="S33" s="101">
        <f>IF(W25="","",W25)</f>
      </c>
      <c r="T33" s="100">
        <f>IF(Y29="","",Y29)</f>
      </c>
      <c r="U33" s="96" t="s">
        <v>73</v>
      </c>
      <c r="V33" s="101">
        <f>IF(W29="","",W29)</f>
      </c>
      <c r="W33" s="176"/>
      <c r="X33" s="176"/>
      <c r="Y33" s="177"/>
      <c r="Z33" s="95"/>
      <c r="AA33" s="96" t="s">
        <v>73</v>
      </c>
      <c r="AB33" s="97"/>
      <c r="AC33" s="155"/>
      <c r="AD33" s="155"/>
      <c r="AE33" s="155"/>
      <c r="AF33" s="155"/>
      <c r="AG33" s="162"/>
      <c r="AH33" s="162"/>
      <c r="AI33" s="159"/>
      <c r="AJ33" s="160"/>
      <c r="AK33" s="161"/>
      <c r="AL33" s="149"/>
      <c r="AM33" s="96">
        <f>IF(BJ5="","",BJ5)</f>
      </c>
      <c r="AN33" s="96" t="s">
        <v>73</v>
      </c>
      <c r="AO33" s="96">
        <f>IF(BH5="","",BH5)</f>
      </c>
      <c r="AP33" s="100">
        <f>IF(BJ9="","",BJ9)</f>
      </c>
      <c r="AQ33" s="96" t="s">
        <v>73</v>
      </c>
      <c r="AR33" s="101">
        <f>IF(BH9="","",BH9)</f>
      </c>
      <c r="AS33" s="96">
        <f>IF(BJ13="","",BJ13)</f>
      </c>
      <c r="AT33" s="96" t="s">
        <v>73</v>
      </c>
      <c r="AU33" s="101">
        <f>IF(BH13="","",BH13)</f>
      </c>
      <c r="AV33" s="100">
        <f>IF(BJ17="","",BJ17)</f>
      </c>
      <c r="AW33" s="96" t="s">
        <v>73</v>
      </c>
      <c r="AX33" s="101">
        <f>IF(BH17="","",BH17)</f>
      </c>
      <c r="AY33" s="100">
        <f>IF(BJ21="","",BJ21)</f>
      </c>
      <c r="AZ33" s="96" t="s">
        <v>73</v>
      </c>
      <c r="BA33" s="101">
        <f>IF(BH21="","",BH21)</f>
      </c>
      <c r="BB33" s="100">
        <f>IF(BJ25="","",BJ25)</f>
      </c>
      <c r="BC33" s="96" t="s">
        <v>73</v>
      </c>
      <c r="BD33" s="101">
        <f>IF(BH25="","",BH25)</f>
      </c>
      <c r="BE33" s="100">
        <f>IF(BJ29="","",BJ29)</f>
      </c>
      <c r="BF33" s="96" t="s">
        <v>73</v>
      </c>
      <c r="BG33" s="101">
        <f>IF(BH29="","",BH29)</f>
      </c>
      <c r="BH33" s="176"/>
      <c r="BI33" s="176"/>
      <c r="BJ33" s="177"/>
      <c r="BK33" s="95"/>
      <c r="BL33" s="96" t="s">
        <v>73</v>
      </c>
      <c r="BM33" s="97"/>
      <c r="BN33" s="155"/>
      <c r="BO33" s="155"/>
      <c r="BP33" s="155"/>
      <c r="BQ33" s="155"/>
      <c r="BR33" s="162"/>
      <c r="BS33" s="162"/>
      <c r="BT33" s="159"/>
      <c r="BU33" s="160"/>
      <c r="BV33" s="161"/>
    </row>
    <row r="34" spans="1:74" ht="13.5">
      <c r="A34" s="178" t="str">
        <f>Z1</f>
        <v>高畠四中</v>
      </c>
      <c r="B34" s="166">
        <f>IF(B35="","",IF(B35=D35,"△",IF(B35&gt;D35,"○","×")))</f>
      </c>
      <c r="C34" s="166"/>
      <c r="D34" s="166"/>
      <c r="E34" s="165">
        <f>IF(E35="","",IF(E35=G35,"△",IF(E35&gt;G35,"○","×")))</f>
      </c>
      <c r="F34" s="166"/>
      <c r="G34" s="167"/>
      <c r="H34" s="166" t="str">
        <f>IF(H35="","",IF(H35=J35,"△",IF(H35&gt;J35,"○","×")))</f>
        <v>○</v>
      </c>
      <c r="I34" s="166"/>
      <c r="J34" s="167"/>
      <c r="K34" s="165">
        <f>IF(K35="","",IF(K35=M35,"△",IF(K35&gt;M35,"○","×")))</f>
      </c>
      <c r="L34" s="166"/>
      <c r="M34" s="167"/>
      <c r="N34" s="165">
        <f>IF(N35="","",IF(N35=P35,"△",IF(N35&gt;P35,"○","×")))</f>
      </c>
      <c r="O34" s="166"/>
      <c r="P34" s="167"/>
      <c r="Q34" s="165" t="str">
        <f>IF(Q35="","",IF(Q35=S35,"△",IF(Q35&gt;S35,"○","×")))</f>
        <v>×</v>
      </c>
      <c r="R34" s="166"/>
      <c r="S34" s="167"/>
      <c r="T34" s="165" t="str">
        <f>IF(T35="","",IF(T35=V35,"△",IF(T35&gt;V35,"○","×")))</f>
        <v>×</v>
      </c>
      <c r="U34" s="166"/>
      <c r="V34" s="167"/>
      <c r="W34" s="165" t="str">
        <f>IF(W35="","",IF(W35=Y35,"△",IF(W35&gt;Y35,"○","×")))</f>
        <v>×</v>
      </c>
      <c r="X34" s="166"/>
      <c r="Y34" s="167"/>
      <c r="Z34" s="163"/>
      <c r="AA34" s="163"/>
      <c r="AB34" s="172"/>
      <c r="AC34" s="155">
        <f>((COUNTIF(B34:Y37,"○"))*3)+((COUNTIF(B34:AB37,"△"))*1)</f>
        <v>3</v>
      </c>
      <c r="AD34" s="155">
        <f>COUNTIF(B34:AB37,"○")</f>
        <v>1</v>
      </c>
      <c r="AE34" s="155">
        <f>COUNTIF(B34:AB37,"×")</f>
        <v>3</v>
      </c>
      <c r="AF34" s="155">
        <f>COUNTIF(B34:AB37,"△")</f>
        <v>0</v>
      </c>
      <c r="AG34" s="162">
        <f>SUM(B35,T35,Q35,N35,K35,H35,E35,B37,T37,Q37,N37,K37,H37,E37,W35,W37)</f>
        <v>3</v>
      </c>
      <c r="AH34" s="162">
        <f>SUM(D35,V35,S35,P35,M35,J35,G35,D37,V37,S37,P37,M37,J37,G37,Y35,Y37)</f>
        <v>19</v>
      </c>
      <c r="AI34" s="159">
        <f>AG34-AH34</f>
        <v>-16</v>
      </c>
      <c r="AJ34" s="160">
        <f>AD34/16</f>
        <v>0.0625</v>
      </c>
      <c r="AK34" s="161"/>
      <c r="AL34" s="178" t="str">
        <f>BK1</f>
        <v>ＦＣ米沢</v>
      </c>
      <c r="AM34" s="166">
        <f>IF(AM35="","",IF(AM35=AO35,"△",IF(AM35&gt;AO35,"○","×")))</f>
      </c>
      <c r="AN34" s="166"/>
      <c r="AO34" s="166"/>
      <c r="AP34" s="165">
        <f>IF(AP35="","",IF(AP35=AR35,"△",IF(AP35&gt;AR35,"○","×")))</f>
      </c>
      <c r="AQ34" s="166"/>
      <c r="AR34" s="167"/>
      <c r="AS34" s="166" t="str">
        <f>IF(AS35="","",IF(AS35=AU35,"△",IF(AS35&gt;AU35,"○","×")))</f>
        <v>×</v>
      </c>
      <c r="AT34" s="166"/>
      <c r="AU34" s="167"/>
      <c r="AV34" s="165">
        <f>IF(AV35="","",IF(AV35=AX35,"△",IF(AV35&gt;AX35,"○","×")))</f>
      </c>
      <c r="AW34" s="166"/>
      <c r="AX34" s="167"/>
      <c r="AY34" s="165">
        <f>IF(AY35="","",IF(AY35=BA35,"△",IF(AY35&gt;BA35,"○","×")))</f>
      </c>
      <c r="AZ34" s="166"/>
      <c r="BA34" s="167"/>
      <c r="BB34" s="165" t="str">
        <f>IF(BB35="","",IF(BB35=BD35,"△",IF(BB35&gt;BD35,"○","×")))</f>
        <v>×</v>
      </c>
      <c r="BC34" s="166"/>
      <c r="BD34" s="167"/>
      <c r="BE34" s="165" t="str">
        <f>IF(BE35="","",IF(BE35=BG35,"△",IF(BE35&gt;BG35,"○","×")))</f>
        <v>△</v>
      </c>
      <c r="BF34" s="166"/>
      <c r="BG34" s="167"/>
      <c r="BH34" s="165" t="str">
        <f>IF(BH35="","",IF(BH35=BJ35,"△",IF(BH35&gt;BJ35,"○","×")))</f>
        <v>×</v>
      </c>
      <c r="BI34" s="166"/>
      <c r="BJ34" s="167"/>
      <c r="BK34" s="163"/>
      <c r="BL34" s="163"/>
      <c r="BM34" s="172"/>
      <c r="BN34" s="155">
        <f>((COUNTIF(AM34:BJ37,"○"))*3)+((COUNTIF(AM34:BM37,"△"))*1)</f>
        <v>1</v>
      </c>
      <c r="BO34" s="155">
        <f>COUNTIF(AM34:BM37,"○")</f>
        <v>0</v>
      </c>
      <c r="BP34" s="155">
        <f>COUNTIF(AM34:BM37,"×")</f>
        <v>3</v>
      </c>
      <c r="BQ34" s="155">
        <f>COUNTIF(AM34:BM37,"△")</f>
        <v>1</v>
      </c>
      <c r="BR34" s="162">
        <f>SUM(AM35,BE35,BB35,AY35,AV35,AS35,AP35,AM37,BE37,BB37,AY37,AV37,AS37,AP37,BH35,BH37)</f>
        <v>2</v>
      </c>
      <c r="BS34" s="162">
        <f>SUM(AO35,BG35,BD35,BA35,AX35,AU35,AR35,AO37,BG37,BD37,BA37,AX37,AU37,AR37,BJ35,BJ37)</f>
        <v>12</v>
      </c>
      <c r="BT34" s="159">
        <f>BR34-BS34</f>
        <v>-10</v>
      </c>
      <c r="BU34" s="160">
        <f>BO34/16</f>
        <v>0</v>
      </c>
      <c r="BV34" s="161"/>
    </row>
    <row r="35" spans="1:74" ht="13.5">
      <c r="A35" s="178"/>
      <c r="B35" s="93">
        <f>IF(AB3="","",AB3)</f>
      </c>
      <c r="C35" s="93" t="s">
        <v>73</v>
      </c>
      <c r="D35" s="93">
        <f>IF(Z3="","",Z3)</f>
      </c>
      <c r="E35" s="98">
        <f>IF(AB7="","",AB7)</f>
      </c>
      <c r="F35" s="93" t="s">
        <v>73</v>
      </c>
      <c r="G35" s="99">
        <f>IF(Z7="","",Z7)</f>
      </c>
      <c r="H35" s="93">
        <f>IF(AB11="","",AB11)</f>
        <v>2</v>
      </c>
      <c r="I35" s="93" t="s">
        <v>73</v>
      </c>
      <c r="J35" s="99">
        <f>IF(Z11="","",Z11)</f>
        <v>1</v>
      </c>
      <c r="K35" s="98">
        <f>IF(AB15="","",AB15)</f>
      </c>
      <c r="L35" s="93" t="s">
        <v>73</v>
      </c>
      <c r="M35" s="99">
        <f>IF(Z15="","",Z15)</f>
      </c>
      <c r="N35" s="100">
        <f>IF(AB19="","",AB19)</f>
      </c>
      <c r="O35" s="96" t="s">
        <v>73</v>
      </c>
      <c r="P35" s="101">
        <f>IF(Z19="","",Z19)</f>
      </c>
      <c r="Q35" s="98">
        <f>IF(AB23="","",AB23)</f>
        <v>0</v>
      </c>
      <c r="R35" s="93" t="s">
        <v>73</v>
      </c>
      <c r="S35" s="99">
        <f>IF(Z23="","",Z23)</f>
        <v>3</v>
      </c>
      <c r="T35" s="98">
        <f>IF(AB27="","",AB27)</f>
        <v>0</v>
      </c>
      <c r="U35" s="93" t="s">
        <v>73</v>
      </c>
      <c r="V35" s="99">
        <f>IF(Z27="","",Z27)</f>
        <v>12</v>
      </c>
      <c r="W35" s="98">
        <f>IF(AB31="","",AB31)</f>
        <v>1</v>
      </c>
      <c r="X35" s="93" t="s">
        <v>73</v>
      </c>
      <c r="Y35" s="99">
        <f>IF(Z31="","",Z31)</f>
        <v>3</v>
      </c>
      <c r="Z35" s="164"/>
      <c r="AA35" s="164"/>
      <c r="AB35" s="174"/>
      <c r="AC35" s="155"/>
      <c r="AD35" s="155"/>
      <c r="AE35" s="155"/>
      <c r="AF35" s="155"/>
      <c r="AG35" s="162"/>
      <c r="AH35" s="162"/>
      <c r="AI35" s="159"/>
      <c r="AJ35" s="160"/>
      <c r="AK35" s="161"/>
      <c r="AL35" s="178"/>
      <c r="AM35" s="93">
        <f>IF(BM3="","",BM3)</f>
      </c>
      <c r="AN35" s="93" t="s">
        <v>73</v>
      </c>
      <c r="AO35" s="93">
        <f>IF(BK3="","",BK3)</f>
      </c>
      <c r="AP35" s="98">
        <f>IF(BM7="","",BM7)</f>
      </c>
      <c r="AQ35" s="93" t="s">
        <v>73</v>
      </c>
      <c r="AR35" s="99">
        <f>IF(BK7="","",BK7)</f>
      </c>
      <c r="AS35" s="93">
        <f>IF(BM11="","",BM11)</f>
        <v>0</v>
      </c>
      <c r="AT35" s="93" t="s">
        <v>73</v>
      </c>
      <c r="AU35" s="99">
        <f>IF(BK11="","",BK11)</f>
        <v>1</v>
      </c>
      <c r="AV35" s="98">
        <f>IF(BM15="","",BM15)</f>
      </c>
      <c r="AW35" s="93" t="s">
        <v>73</v>
      </c>
      <c r="AX35" s="99">
        <f>IF(BK15="","",BK15)</f>
      </c>
      <c r="AY35" s="100">
        <f>IF(BM19="","",BM19)</f>
      </c>
      <c r="AZ35" s="96" t="s">
        <v>73</v>
      </c>
      <c r="BA35" s="101">
        <f>IF(BK19="","",BK19)</f>
      </c>
      <c r="BB35" s="98">
        <f>IF(BM23="","",BM23)</f>
        <v>0</v>
      </c>
      <c r="BC35" s="93" t="s">
        <v>73</v>
      </c>
      <c r="BD35" s="99">
        <f>IF(BK23="","",BK23)</f>
        <v>6</v>
      </c>
      <c r="BE35" s="98">
        <f>IF(BM27="","",BM27)</f>
        <v>2</v>
      </c>
      <c r="BF35" s="93" t="s">
        <v>73</v>
      </c>
      <c r="BG35" s="99">
        <f>IF(BK27="","",BK27)</f>
        <v>2</v>
      </c>
      <c r="BH35" s="98">
        <f>IF(BM31="","",BM31)</f>
        <v>0</v>
      </c>
      <c r="BI35" s="93" t="s">
        <v>73</v>
      </c>
      <c r="BJ35" s="99">
        <f>IF(BK31="","",BK31)</f>
        <v>3</v>
      </c>
      <c r="BK35" s="164"/>
      <c r="BL35" s="164"/>
      <c r="BM35" s="174"/>
      <c r="BN35" s="155"/>
      <c r="BO35" s="155"/>
      <c r="BP35" s="155"/>
      <c r="BQ35" s="155"/>
      <c r="BR35" s="162"/>
      <c r="BS35" s="162"/>
      <c r="BT35" s="159"/>
      <c r="BU35" s="160"/>
      <c r="BV35" s="161"/>
    </row>
    <row r="36" spans="1:74" ht="13.5">
      <c r="A36" s="178"/>
      <c r="B36" s="169">
        <f>IF(B37="","",IF(B37=D37,"△",IF(B37&gt;D37,"○","×")))</f>
      </c>
      <c r="C36" s="169"/>
      <c r="D36" s="169"/>
      <c r="E36" s="168">
        <f>IF(E37="","",IF(E37=G37,"△",IF(E37&gt;G37,"○","×")))</f>
      </c>
      <c r="F36" s="169"/>
      <c r="G36" s="170"/>
      <c r="H36" s="169">
        <f>IF(H37="","",IF(H37=J37,"△",IF(H37&gt;J37,"○","×")))</f>
      </c>
      <c r="I36" s="169"/>
      <c r="J36" s="170"/>
      <c r="K36" s="168">
        <f>IF(K37="","",IF(K37=M37,"△",IF(K37&gt;M37,"○","×")))</f>
      </c>
      <c r="L36" s="169"/>
      <c r="M36" s="170"/>
      <c r="N36" s="168">
        <f>IF(N37="","",IF(N37=P37,"△",IF(N37&gt;P37,"○","×")))</f>
      </c>
      <c r="O36" s="169"/>
      <c r="P36" s="170"/>
      <c r="Q36" s="168">
        <f>IF(Q37="","",IF(Q37=S37,"△",IF(Q37&gt;S37,"○","×")))</f>
      </c>
      <c r="R36" s="169"/>
      <c r="S36" s="170"/>
      <c r="T36" s="168">
        <f>IF(T37="","",IF(T37=V37,"△",IF(T37&gt;V37,"○","×")))</f>
      </c>
      <c r="U36" s="169"/>
      <c r="V36" s="170"/>
      <c r="W36" s="168">
        <f>IF(W37="","",IF(W37=Y37,"△",IF(W37&gt;Y37,"○","×")))</f>
      </c>
      <c r="X36" s="169"/>
      <c r="Y36" s="170"/>
      <c r="Z36" s="164"/>
      <c r="AA36" s="164"/>
      <c r="AB36" s="174"/>
      <c r="AC36" s="155"/>
      <c r="AD36" s="155"/>
      <c r="AE36" s="155"/>
      <c r="AF36" s="155"/>
      <c r="AG36" s="162"/>
      <c r="AH36" s="162"/>
      <c r="AI36" s="159"/>
      <c r="AJ36" s="160"/>
      <c r="AK36" s="161"/>
      <c r="AL36" s="178"/>
      <c r="AM36" s="169">
        <f>IF(AM37="","",IF(AM37=AO37,"△",IF(AM37&gt;AO37,"○","×")))</f>
      </c>
      <c r="AN36" s="169"/>
      <c r="AO36" s="169"/>
      <c r="AP36" s="168">
        <f>IF(AP37="","",IF(AP37=AR37,"△",IF(AP37&gt;AR37,"○","×")))</f>
      </c>
      <c r="AQ36" s="169"/>
      <c r="AR36" s="170"/>
      <c r="AS36" s="169">
        <f>IF(AS37="","",IF(AS37=AU37,"△",IF(AS37&gt;AU37,"○","×")))</f>
      </c>
      <c r="AT36" s="169"/>
      <c r="AU36" s="170"/>
      <c r="AV36" s="168">
        <f>IF(AV37="","",IF(AV37=AX37,"△",IF(AV37&gt;AX37,"○","×")))</f>
      </c>
      <c r="AW36" s="169"/>
      <c r="AX36" s="170"/>
      <c r="AY36" s="168">
        <f>IF(AY37="","",IF(AY37=BA37,"△",IF(AY37&gt;BA37,"○","×")))</f>
      </c>
      <c r="AZ36" s="169"/>
      <c r="BA36" s="170"/>
      <c r="BB36" s="168">
        <f>IF(BB37="","",IF(BB37=BD37,"△",IF(BB37&gt;BD37,"○","×")))</f>
      </c>
      <c r="BC36" s="169"/>
      <c r="BD36" s="170"/>
      <c r="BE36" s="168">
        <f>IF(BE37="","",IF(BE37=BG37,"△",IF(BE37&gt;BG37,"○","×")))</f>
      </c>
      <c r="BF36" s="169"/>
      <c r="BG36" s="170"/>
      <c r="BH36" s="168">
        <f>IF(BH37="","",IF(BH37=BJ37,"△",IF(BH37&gt;BJ37,"○","×")))</f>
      </c>
      <c r="BI36" s="169"/>
      <c r="BJ36" s="170"/>
      <c r="BK36" s="164"/>
      <c r="BL36" s="164"/>
      <c r="BM36" s="174"/>
      <c r="BN36" s="155"/>
      <c r="BO36" s="155"/>
      <c r="BP36" s="155"/>
      <c r="BQ36" s="155"/>
      <c r="BR36" s="162"/>
      <c r="BS36" s="162"/>
      <c r="BT36" s="159"/>
      <c r="BU36" s="160"/>
      <c r="BV36" s="161"/>
    </row>
    <row r="37" spans="1:74" ht="14.25" customHeight="1">
      <c r="A37" s="178"/>
      <c r="B37" s="96">
        <f>IF(AB5="","",AB5)</f>
      </c>
      <c r="C37" s="96" t="s">
        <v>73</v>
      </c>
      <c r="D37" s="96">
        <f>IF(Z5="","",Z5)</f>
      </c>
      <c r="E37" s="100">
        <f>IF(AB9="","",AB9)</f>
      </c>
      <c r="F37" s="96" t="s">
        <v>73</v>
      </c>
      <c r="G37" s="101">
        <f>IF(Z9="","",Z9)</f>
      </c>
      <c r="H37" s="96">
        <f>IF(AB13="","",AB13)</f>
      </c>
      <c r="I37" s="96" t="s">
        <v>73</v>
      </c>
      <c r="J37" s="101">
        <f>IF(Z13="","",Z13)</f>
      </c>
      <c r="K37" s="100">
        <f>IF(AB17="","",AB17)</f>
      </c>
      <c r="L37" s="96" t="s">
        <v>73</v>
      </c>
      <c r="M37" s="101">
        <f>IF(Z17="","",Z17)</f>
      </c>
      <c r="N37" s="100">
        <f>IF(AB21="","",AB21)</f>
      </c>
      <c r="O37" s="96" t="s">
        <v>73</v>
      </c>
      <c r="P37" s="101">
        <f>IF(Z21="","",Z21)</f>
      </c>
      <c r="Q37" s="100">
        <f>IF(AB25="","",AB25)</f>
      </c>
      <c r="R37" s="96" t="s">
        <v>73</v>
      </c>
      <c r="S37" s="101">
        <f>IF(Z25="","",Z25)</f>
      </c>
      <c r="T37" s="100">
        <f>IF(AB29="","",AB29)</f>
      </c>
      <c r="U37" s="96" t="s">
        <v>73</v>
      </c>
      <c r="V37" s="101">
        <f>IF(Z29="","",Z29)</f>
      </c>
      <c r="W37" s="100">
        <f>IF(AB33="","",AB33)</f>
      </c>
      <c r="X37" s="96" t="s">
        <v>73</v>
      </c>
      <c r="Y37" s="101">
        <f>IF(Z33="","",Z33)</f>
      </c>
      <c r="Z37" s="176"/>
      <c r="AA37" s="176"/>
      <c r="AB37" s="177"/>
      <c r="AC37" s="155"/>
      <c r="AD37" s="155"/>
      <c r="AE37" s="155"/>
      <c r="AF37" s="155"/>
      <c r="AG37" s="162"/>
      <c r="AH37" s="162"/>
      <c r="AI37" s="159"/>
      <c r="AJ37" s="160"/>
      <c r="AK37" s="161"/>
      <c r="AL37" s="178"/>
      <c r="AM37" s="96">
        <f>IF(BM5="","",BM5)</f>
      </c>
      <c r="AN37" s="96" t="s">
        <v>73</v>
      </c>
      <c r="AO37" s="96">
        <f>IF(BK5="","",BK5)</f>
      </c>
      <c r="AP37" s="100">
        <f>IF(BM9="","",BM9)</f>
      </c>
      <c r="AQ37" s="96" t="s">
        <v>73</v>
      </c>
      <c r="AR37" s="101">
        <f>IF(BK9="","",BK9)</f>
      </c>
      <c r="AS37" s="96">
        <f>IF(BM13="","",BM13)</f>
      </c>
      <c r="AT37" s="96" t="s">
        <v>73</v>
      </c>
      <c r="AU37" s="101">
        <f>IF(BK13="","",BK13)</f>
      </c>
      <c r="AV37" s="100">
        <f>IF(BM17="","",BM17)</f>
      </c>
      <c r="AW37" s="96" t="s">
        <v>73</v>
      </c>
      <c r="AX37" s="101">
        <f>IF(BK17="","",BK17)</f>
      </c>
      <c r="AY37" s="100">
        <f>IF(BM21="","",BM21)</f>
      </c>
      <c r="AZ37" s="96" t="s">
        <v>73</v>
      </c>
      <c r="BA37" s="101">
        <f>IF(BK21="","",BK21)</f>
      </c>
      <c r="BB37" s="100">
        <f>IF(BM25="","",BM25)</f>
      </c>
      <c r="BC37" s="96" t="s">
        <v>73</v>
      </c>
      <c r="BD37" s="101">
        <f>IF(BK25="","",BK25)</f>
      </c>
      <c r="BE37" s="100">
        <f>IF(BM29="","",BM29)</f>
      </c>
      <c r="BF37" s="96" t="s">
        <v>24</v>
      </c>
      <c r="BG37" s="101">
        <f>IF(BK29="","",BK29)</f>
      </c>
      <c r="BH37" s="100">
        <f>IF(BM33="","",BM33)</f>
      </c>
      <c r="BI37" s="96" t="s">
        <v>24</v>
      </c>
      <c r="BJ37" s="101">
        <f>IF(BK33="","",BK33)</f>
      </c>
      <c r="BK37" s="176"/>
      <c r="BL37" s="176"/>
      <c r="BM37" s="177"/>
      <c r="BN37" s="155"/>
      <c r="BO37" s="155"/>
      <c r="BP37" s="155"/>
      <c r="BQ37" s="155"/>
      <c r="BR37" s="162"/>
      <c r="BS37" s="162"/>
      <c r="BT37" s="159"/>
      <c r="BU37" s="160"/>
      <c r="BV37" s="161"/>
    </row>
    <row r="38" ht="14.25" customHeight="1"/>
  </sheetData>
  <sheetProtection/>
  <mergeCells count="504">
    <mergeCell ref="N36:P36"/>
    <mergeCell ref="Q36:S36"/>
    <mergeCell ref="T36:V36"/>
    <mergeCell ref="BS34:BS37"/>
    <mergeCell ref="BT34:BT37"/>
    <mergeCell ref="BK34:BM37"/>
    <mergeCell ref="BN34:BN37"/>
    <mergeCell ref="AY36:BA36"/>
    <mergeCell ref="BB36:BD36"/>
    <mergeCell ref="BU34:BU37"/>
    <mergeCell ref="BV34:BV37"/>
    <mergeCell ref="BO34:BO37"/>
    <mergeCell ref="BP34:BP37"/>
    <mergeCell ref="BQ34:BQ37"/>
    <mergeCell ref="BR34:BR37"/>
    <mergeCell ref="BE36:BG36"/>
    <mergeCell ref="BH36:BJ36"/>
    <mergeCell ref="AY34:BA34"/>
    <mergeCell ref="BB34:BD34"/>
    <mergeCell ref="BE34:BG34"/>
    <mergeCell ref="BH34:BJ34"/>
    <mergeCell ref="AM36:AO36"/>
    <mergeCell ref="AP36:AR36"/>
    <mergeCell ref="AS36:AU36"/>
    <mergeCell ref="AV36:AX36"/>
    <mergeCell ref="AM34:AO34"/>
    <mergeCell ref="AP34:AR34"/>
    <mergeCell ref="AS34:AU34"/>
    <mergeCell ref="AV34:AX34"/>
    <mergeCell ref="AI34:AI37"/>
    <mergeCell ref="AJ34:AJ37"/>
    <mergeCell ref="AK34:AK37"/>
    <mergeCell ref="AL34:AL37"/>
    <mergeCell ref="AE34:AE37"/>
    <mergeCell ref="AF34:AF37"/>
    <mergeCell ref="AG34:AG37"/>
    <mergeCell ref="AH34:AH37"/>
    <mergeCell ref="W34:Y34"/>
    <mergeCell ref="Z34:AB37"/>
    <mergeCell ref="AC34:AC37"/>
    <mergeCell ref="AD34:AD37"/>
    <mergeCell ref="W36:Y36"/>
    <mergeCell ref="K34:M34"/>
    <mergeCell ref="N34:P34"/>
    <mergeCell ref="Q34:S34"/>
    <mergeCell ref="T34:V34"/>
    <mergeCell ref="K36:M36"/>
    <mergeCell ref="A34:A37"/>
    <mergeCell ref="B34:D34"/>
    <mergeCell ref="E34:G34"/>
    <mergeCell ref="H34:J34"/>
    <mergeCell ref="B36:D36"/>
    <mergeCell ref="E36:G36"/>
    <mergeCell ref="H36:J36"/>
    <mergeCell ref="BU30:BU33"/>
    <mergeCell ref="BV30:BV33"/>
    <mergeCell ref="B32:D32"/>
    <mergeCell ref="E32:G32"/>
    <mergeCell ref="H32:J32"/>
    <mergeCell ref="K32:M32"/>
    <mergeCell ref="N32:P32"/>
    <mergeCell ref="BQ30:BQ33"/>
    <mergeCell ref="BR30:BR33"/>
    <mergeCell ref="BS30:BS33"/>
    <mergeCell ref="BT30:BT33"/>
    <mergeCell ref="BK30:BM30"/>
    <mergeCell ref="BN30:BN33"/>
    <mergeCell ref="BO30:BO33"/>
    <mergeCell ref="BP30:BP33"/>
    <mergeCell ref="BK32:BM32"/>
    <mergeCell ref="AY30:BA30"/>
    <mergeCell ref="BB30:BD30"/>
    <mergeCell ref="BE30:BG30"/>
    <mergeCell ref="BH30:BJ33"/>
    <mergeCell ref="AY32:BA32"/>
    <mergeCell ref="BB32:BD32"/>
    <mergeCell ref="BE32:BG32"/>
    <mergeCell ref="AP30:AR30"/>
    <mergeCell ref="AS30:AU30"/>
    <mergeCell ref="AV30:AX30"/>
    <mergeCell ref="AM32:AO32"/>
    <mergeCell ref="AP32:AR32"/>
    <mergeCell ref="AS32:AU32"/>
    <mergeCell ref="AV32:AX32"/>
    <mergeCell ref="AJ30:AJ33"/>
    <mergeCell ref="AK30:AK33"/>
    <mergeCell ref="AL30:AL33"/>
    <mergeCell ref="AM30:AO30"/>
    <mergeCell ref="AF30:AF33"/>
    <mergeCell ref="AG30:AG33"/>
    <mergeCell ref="AH30:AH33"/>
    <mergeCell ref="AI30:AI33"/>
    <mergeCell ref="Z32:AB32"/>
    <mergeCell ref="AE30:AE33"/>
    <mergeCell ref="W30:Y33"/>
    <mergeCell ref="Z30:AB30"/>
    <mergeCell ref="AC30:AC33"/>
    <mergeCell ref="AD30:AD33"/>
    <mergeCell ref="K30:M30"/>
    <mergeCell ref="N30:P30"/>
    <mergeCell ref="Q30:S30"/>
    <mergeCell ref="T30:V30"/>
    <mergeCell ref="A30:A33"/>
    <mergeCell ref="B30:D30"/>
    <mergeCell ref="E30:G30"/>
    <mergeCell ref="H30:J30"/>
    <mergeCell ref="Q32:S32"/>
    <mergeCell ref="T32:V32"/>
    <mergeCell ref="BU26:BU29"/>
    <mergeCell ref="BV26:BV29"/>
    <mergeCell ref="B28:D28"/>
    <mergeCell ref="E28:G28"/>
    <mergeCell ref="H28:J28"/>
    <mergeCell ref="K28:M28"/>
    <mergeCell ref="N28:P28"/>
    <mergeCell ref="BQ26:BQ29"/>
    <mergeCell ref="BR26:BR29"/>
    <mergeCell ref="BS26:BS29"/>
    <mergeCell ref="BT26:BT29"/>
    <mergeCell ref="BK26:BM26"/>
    <mergeCell ref="BN26:BN29"/>
    <mergeCell ref="BO26:BO29"/>
    <mergeCell ref="BP26:BP29"/>
    <mergeCell ref="BK28:BM28"/>
    <mergeCell ref="AY26:BA26"/>
    <mergeCell ref="BB26:BD26"/>
    <mergeCell ref="BE26:BG29"/>
    <mergeCell ref="BH26:BJ26"/>
    <mergeCell ref="AY28:BA28"/>
    <mergeCell ref="BB28:BD28"/>
    <mergeCell ref="BH28:BJ28"/>
    <mergeCell ref="AM28:AO28"/>
    <mergeCell ref="AP28:AR28"/>
    <mergeCell ref="AS28:AU28"/>
    <mergeCell ref="AV28:AX28"/>
    <mergeCell ref="AM26:AO26"/>
    <mergeCell ref="AP26:AR26"/>
    <mergeCell ref="AS26:AU26"/>
    <mergeCell ref="AV26:AX26"/>
    <mergeCell ref="AI26:AI29"/>
    <mergeCell ref="AJ26:AJ29"/>
    <mergeCell ref="AK26:AK29"/>
    <mergeCell ref="AL26:AL29"/>
    <mergeCell ref="AE26:AE29"/>
    <mergeCell ref="AF26:AF29"/>
    <mergeCell ref="AG26:AG29"/>
    <mergeCell ref="AH26:AH29"/>
    <mergeCell ref="W26:Y26"/>
    <mergeCell ref="Z26:AB26"/>
    <mergeCell ref="AC26:AC29"/>
    <mergeCell ref="AD26:AD29"/>
    <mergeCell ref="W28:Y28"/>
    <mergeCell ref="Z28:AB28"/>
    <mergeCell ref="K26:M26"/>
    <mergeCell ref="N26:P26"/>
    <mergeCell ref="Q26:S26"/>
    <mergeCell ref="T26:V29"/>
    <mergeCell ref="Q28:S28"/>
    <mergeCell ref="A26:A29"/>
    <mergeCell ref="B26:D26"/>
    <mergeCell ref="E26:G26"/>
    <mergeCell ref="H26:J26"/>
    <mergeCell ref="BU22:BU25"/>
    <mergeCell ref="BV22:BV25"/>
    <mergeCell ref="B24:D24"/>
    <mergeCell ref="E24:G24"/>
    <mergeCell ref="H24:J24"/>
    <mergeCell ref="K24:M24"/>
    <mergeCell ref="N24:P24"/>
    <mergeCell ref="BQ22:BQ25"/>
    <mergeCell ref="BR22:BR25"/>
    <mergeCell ref="BS22:BS25"/>
    <mergeCell ref="BT22:BT25"/>
    <mergeCell ref="BK22:BM22"/>
    <mergeCell ref="BN22:BN25"/>
    <mergeCell ref="BO22:BO25"/>
    <mergeCell ref="BP22:BP25"/>
    <mergeCell ref="BK24:BM24"/>
    <mergeCell ref="AY22:BA22"/>
    <mergeCell ref="BB22:BD25"/>
    <mergeCell ref="BE22:BG22"/>
    <mergeCell ref="BH22:BJ22"/>
    <mergeCell ref="AY24:BA24"/>
    <mergeCell ref="BE24:BG24"/>
    <mergeCell ref="BH24:BJ24"/>
    <mergeCell ref="AM24:AO24"/>
    <mergeCell ref="AP24:AR24"/>
    <mergeCell ref="AS24:AU24"/>
    <mergeCell ref="AV24:AX24"/>
    <mergeCell ref="AM22:AO22"/>
    <mergeCell ref="AP22:AR22"/>
    <mergeCell ref="AS22:AU22"/>
    <mergeCell ref="AV22:AX22"/>
    <mergeCell ref="AI22:AI25"/>
    <mergeCell ref="AJ22:AJ25"/>
    <mergeCell ref="AK22:AK25"/>
    <mergeCell ref="AL22:AL25"/>
    <mergeCell ref="AE22:AE25"/>
    <mergeCell ref="AF22:AF25"/>
    <mergeCell ref="AG22:AG25"/>
    <mergeCell ref="AH22:AH25"/>
    <mergeCell ref="W22:Y22"/>
    <mergeCell ref="Z22:AB22"/>
    <mergeCell ref="AC22:AC25"/>
    <mergeCell ref="AD22:AD25"/>
    <mergeCell ref="W24:Y24"/>
    <mergeCell ref="Z24:AB24"/>
    <mergeCell ref="K22:M22"/>
    <mergeCell ref="N22:P22"/>
    <mergeCell ref="Q22:S25"/>
    <mergeCell ref="T22:V22"/>
    <mergeCell ref="T24:V24"/>
    <mergeCell ref="A22:A25"/>
    <mergeCell ref="B22:D22"/>
    <mergeCell ref="E22:G22"/>
    <mergeCell ref="H22:J22"/>
    <mergeCell ref="BU18:BU21"/>
    <mergeCell ref="BV18:BV21"/>
    <mergeCell ref="B20:D20"/>
    <mergeCell ref="E20:G20"/>
    <mergeCell ref="H20:J20"/>
    <mergeCell ref="K20:M20"/>
    <mergeCell ref="Q20:S20"/>
    <mergeCell ref="BQ18:BQ21"/>
    <mergeCell ref="BR18:BR21"/>
    <mergeCell ref="BS18:BS21"/>
    <mergeCell ref="BT18:BT21"/>
    <mergeCell ref="BK18:BM18"/>
    <mergeCell ref="BN18:BN21"/>
    <mergeCell ref="BO18:BO21"/>
    <mergeCell ref="BP18:BP21"/>
    <mergeCell ref="BK20:BM20"/>
    <mergeCell ref="AY18:BA21"/>
    <mergeCell ref="BB18:BD18"/>
    <mergeCell ref="BE18:BG18"/>
    <mergeCell ref="BH18:BJ18"/>
    <mergeCell ref="BB20:BD20"/>
    <mergeCell ref="BE20:BG20"/>
    <mergeCell ref="BH20:BJ20"/>
    <mergeCell ref="AM20:AO20"/>
    <mergeCell ref="AP20:AR20"/>
    <mergeCell ref="AS20:AU20"/>
    <mergeCell ref="AV20:AX20"/>
    <mergeCell ref="AM18:AO18"/>
    <mergeCell ref="AP18:AR18"/>
    <mergeCell ref="AS18:AU18"/>
    <mergeCell ref="AV18:AX18"/>
    <mergeCell ref="AI18:AI21"/>
    <mergeCell ref="AJ18:AJ21"/>
    <mergeCell ref="AK18:AK21"/>
    <mergeCell ref="AL18:AL21"/>
    <mergeCell ref="AE18:AE21"/>
    <mergeCell ref="AF18:AF21"/>
    <mergeCell ref="AG18:AG21"/>
    <mergeCell ref="AH18:AH21"/>
    <mergeCell ref="W18:Y18"/>
    <mergeCell ref="Z18:AB18"/>
    <mergeCell ref="AC18:AC21"/>
    <mergeCell ref="AD18:AD21"/>
    <mergeCell ref="W20:Y20"/>
    <mergeCell ref="Z20:AB20"/>
    <mergeCell ref="K18:M18"/>
    <mergeCell ref="N18:P21"/>
    <mergeCell ref="Q18:S18"/>
    <mergeCell ref="T18:V18"/>
    <mergeCell ref="T20:V20"/>
    <mergeCell ref="A18:A21"/>
    <mergeCell ref="B18:D18"/>
    <mergeCell ref="E18:G18"/>
    <mergeCell ref="H18:J18"/>
    <mergeCell ref="BV14:BV17"/>
    <mergeCell ref="B16:D16"/>
    <mergeCell ref="E16:G16"/>
    <mergeCell ref="H16:J16"/>
    <mergeCell ref="N16:P16"/>
    <mergeCell ref="Q16:S16"/>
    <mergeCell ref="T16:V16"/>
    <mergeCell ref="W16:Y16"/>
    <mergeCell ref="BR14:BR17"/>
    <mergeCell ref="BS14:BS17"/>
    <mergeCell ref="BT14:BT17"/>
    <mergeCell ref="BU14:BU17"/>
    <mergeCell ref="BO14:BO17"/>
    <mergeCell ref="BP14:BP17"/>
    <mergeCell ref="BK16:BM16"/>
    <mergeCell ref="BQ14:BQ17"/>
    <mergeCell ref="BK14:BM14"/>
    <mergeCell ref="BN14:BN17"/>
    <mergeCell ref="AY16:BA16"/>
    <mergeCell ref="BB16:BD16"/>
    <mergeCell ref="BE16:BG16"/>
    <mergeCell ref="BH16:BJ16"/>
    <mergeCell ref="AY14:BA14"/>
    <mergeCell ref="BB14:BD14"/>
    <mergeCell ref="BE14:BG14"/>
    <mergeCell ref="BH14:BJ14"/>
    <mergeCell ref="AM14:AO14"/>
    <mergeCell ref="AP14:AR14"/>
    <mergeCell ref="AS14:AU14"/>
    <mergeCell ref="AV14:AX17"/>
    <mergeCell ref="AM16:AO16"/>
    <mergeCell ref="AP16:AR16"/>
    <mergeCell ref="AS16:AU16"/>
    <mergeCell ref="AI14:AI17"/>
    <mergeCell ref="AJ14:AJ17"/>
    <mergeCell ref="AK14:AK17"/>
    <mergeCell ref="AL14:AL17"/>
    <mergeCell ref="AE14:AE17"/>
    <mergeCell ref="AF14:AF17"/>
    <mergeCell ref="AG14:AG17"/>
    <mergeCell ref="AH14:AH17"/>
    <mergeCell ref="W14:Y14"/>
    <mergeCell ref="Z14:AB14"/>
    <mergeCell ref="AC14:AC17"/>
    <mergeCell ref="AD14:AD17"/>
    <mergeCell ref="Z16:AB16"/>
    <mergeCell ref="K14:M17"/>
    <mergeCell ref="N14:P14"/>
    <mergeCell ref="Q14:S14"/>
    <mergeCell ref="T14:V14"/>
    <mergeCell ref="A14:A17"/>
    <mergeCell ref="B14:D14"/>
    <mergeCell ref="E14:G14"/>
    <mergeCell ref="H14:J14"/>
    <mergeCell ref="BV10:BV13"/>
    <mergeCell ref="B12:D12"/>
    <mergeCell ref="E12:G12"/>
    <mergeCell ref="K12:M12"/>
    <mergeCell ref="N12:P12"/>
    <mergeCell ref="Q12:S12"/>
    <mergeCell ref="W12:Y12"/>
    <mergeCell ref="BR10:BR13"/>
    <mergeCell ref="BS10:BS13"/>
    <mergeCell ref="BT10:BT13"/>
    <mergeCell ref="BU10:BU13"/>
    <mergeCell ref="BO10:BO13"/>
    <mergeCell ref="BP10:BP13"/>
    <mergeCell ref="BK12:BM12"/>
    <mergeCell ref="BQ10:BQ13"/>
    <mergeCell ref="BK10:BM10"/>
    <mergeCell ref="BN10:BN13"/>
    <mergeCell ref="AY12:BA12"/>
    <mergeCell ref="BB12:BD12"/>
    <mergeCell ref="BE12:BG12"/>
    <mergeCell ref="BH12:BJ12"/>
    <mergeCell ref="AY10:BA10"/>
    <mergeCell ref="BB10:BD10"/>
    <mergeCell ref="BE10:BG10"/>
    <mergeCell ref="BH10:BJ10"/>
    <mergeCell ref="AM10:AO10"/>
    <mergeCell ref="AP10:AR10"/>
    <mergeCell ref="AS10:AU13"/>
    <mergeCell ref="AV10:AX10"/>
    <mergeCell ref="AM12:AO12"/>
    <mergeCell ref="AP12:AR12"/>
    <mergeCell ref="AV12:AX12"/>
    <mergeCell ref="AI10:AI13"/>
    <mergeCell ref="AJ10:AJ13"/>
    <mergeCell ref="AK10:AK13"/>
    <mergeCell ref="AL10:AL13"/>
    <mergeCell ref="AE10:AE13"/>
    <mergeCell ref="AF10:AF13"/>
    <mergeCell ref="AG10:AG13"/>
    <mergeCell ref="AH10:AH13"/>
    <mergeCell ref="W10:Y10"/>
    <mergeCell ref="Z10:AB10"/>
    <mergeCell ref="AC10:AC13"/>
    <mergeCell ref="AD10:AD13"/>
    <mergeCell ref="Z12:AB12"/>
    <mergeCell ref="K10:M10"/>
    <mergeCell ref="N10:P10"/>
    <mergeCell ref="Q10:S10"/>
    <mergeCell ref="T10:V10"/>
    <mergeCell ref="T12:V12"/>
    <mergeCell ref="A10:A13"/>
    <mergeCell ref="B10:D10"/>
    <mergeCell ref="E10:G10"/>
    <mergeCell ref="H10:J13"/>
    <mergeCell ref="BV6:BV9"/>
    <mergeCell ref="B8:D8"/>
    <mergeCell ref="H8:J8"/>
    <mergeCell ref="K8:M8"/>
    <mergeCell ref="N8:P8"/>
    <mergeCell ref="Q8:S8"/>
    <mergeCell ref="W8:Y8"/>
    <mergeCell ref="BR6:BR9"/>
    <mergeCell ref="BS6:BS9"/>
    <mergeCell ref="BT6:BT9"/>
    <mergeCell ref="BU6:BU9"/>
    <mergeCell ref="BO6:BO9"/>
    <mergeCell ref="BP6:BP9"/>
    <mergeCell ref="BK8:BM8"/>
    <mergeCell ref="BQ6:BQ9"/>
    <mergeCell ref="BK6:BM6"/>
    <mergeCell ref="BN6:BN9"/>
    <mergeCell ref="AY8:BA8"/>
    <mergeCell ref="BB8:BD8"/>
    <mergeCell ref="BE8:BG8"/>
    <mergeCell ref="BH8:BJ8"/>
    <mergeCell ref="AY6:BA6"/>
    <mergeCell ref="BB6:BD6"/>
    <mergeCell ref="BE6:BG6"/>
    <mergeCell ref="BH6:BJ6"/>
    <mergeCell ref="AM6:AO6"/>
    <mergeCell ref="AP6:AR9"/>
    <mergeCell ref="AS6:AU6"/>
    <mergeCell ref="AV6:AX6"/>
    <mergeCell ref="AM8:AO8"/>
    <mergeCell ref="AS8:AU8"/>
    <mergeCell ref="AV8:AX8"/>
    <mergeCell ref="AI6:AI9"/>
    <mergeCell ref="AJ6:AJ9"/>
    <mergeCell ref="AK6:AK9"/>
    <mergeCell ref="AL6:AL9"/>
    <mergeCell ref="AE6:AE9"/>
    <mergeCell ref="AF6:AF9"/>
    <mergeCell ref="AG6:AG9"/>
    <mergeCell ref="AH6:AH9"/>
    <mergeCell ref="W6:Y6"/>
    <mergeCell ref="Z6:AB6"/>
    <mergeCell ref="AC6:AC9"/>
    <mergeCell ref="AD6:AD9"/>
    <mergeCell ref="Z8:AB8"/>
    <mergeCell ref="K6:M6"/>
    <mergeCell ref="N6:P6"/>
    <mergeCell ref="Q6:S6"/>
    <mergeCell ref="T6:V6"/>
    <mergeCell ref="T8:V8"/>
    <mergeCell ref="A6:A9"/>
    <mergeCell ref="B6:D6"/>
    <mergeCell ref="E6:G9"/>
    <mergeCell ref="H6:J6"/>
    <mergeCell ref="BV2:BV5"/>
    <mergeCell ref="E4:G4"/>
    <mergeCell ref="H4:J4"/>
    <mergeCell ref="K4:M4"/>
    <mergeCell ref="N4:P4"/>
    <mergeCell ref="Q4:S4"/>
    <mergeCell ref="T4:V4"/>
    <mergeCell ref="W4:Y4"/>
    <mergeCell ref="BR2:BR5"/>
    <mergeCell ref="BS2:BS5"/>
    <mergeCell ref="BT2:BT5"/>
    <mergeCell ref="BU2:BU5"/>
    <mergeCell ref="BO2:BO5"/>
    <mergeCell ref="BP2:BP5"/>
    <mergeCell ref="BK4:BM4"/>
    <mergeCell ref="BQ2:BQ5"/>
    <mergeCell ref="BK2:BM2"/>
    <mergeCell ref="BN2:BN5"/>
    <mergeCell ref="AY4:BA4"/>
    <mergeCell ref="BB4:BD4"/>
    <mergeCell ref="BE4:BG4"/>
    <mergeCell ref="BH4:BJ4"/>
    <mergeCell ref="AY2:BA2"/>
    <mergeCell ref="BB2:BD2"/>
    <mergeCell ref="BE2:BG2"/>
    <mergeCell ref="BH2:BJ2"/>
    <mergeCell ref="AM2:AO5"/>
    <mergeCell ref="AP2:AR2"/>
    <mergeCell ref="AS2:AU2"/>
    <mergeCell ref="AV2:AX2"/>
    <mergeCell ref="AP4:AR4"/>
    <mergeCell ref="AS4:AU4"/>
    <mergeCell ref="AV4:AX4"/>
    <mergeCell ref="AJ2:AJ5"/>
    <mergeCell ref="AK2:AK5"/>
    <mergeCell ref="AL2:AL5"/>
    <mergeCell ref="AE2:AE5"/>
    <mergeCell ref="AF2:AF5"/>
    <mergeCell ref="AG2:AG5"/>
    <mergeCell ref="AH2:AH5"/>
    <mergeCell ref="Q2:S2"/>
    <mergeCell ref="T2:V2"/>
    <mergeCell ref="AV1:AX1"/>
    <mergeCell ref="W2:Y2"/>
    <mergeCell ref="Z2:AB2"/>
    <mergeCell ref="AC2:AC5"/>
    <mergeCell ref="AD2:AD5"/>
    <mergeCell ref="Z4:AB4"/>
    <mergeCell ref="Z1:AB1"/>
    <mergeCell ref="AI2:AI5"/>
    <mergeCell ref="A2:A5"/>
    <mergeCell ref="B2:D5"/>
    <mergeCell ref="E2:G2"/>
    <mergeCell ref="H2:J2"/>
    <mergeCell ref="K2:M2"/>
    <mergeCell ref="N2:P2"/>
    <mergeCell ref="AS1:AU1"/>
    <mergeCell ref="N1:P1"/>
    <mergeCell ref="Q1:S1"/>
    <mergeCell ref="T1:V1"/>
    <mergeCell ref="W1:Y1"/>
    <mergeCell ref="BK1:BM1"/>
    <mergeCell ref="BH1:BJ1"/>
    <mergeCell ref="AY1:BA1"/>
    <mergeCell ref="BB1:BD1"/>
    <mergeCell ref="BE1:BG1"/>
    <mergeCell ref="B1:D1"/>
    <mergeCell ref="E1:G1"/>
    <mergeCell ref="H1:J1"/>
    <mergeCell ref="K1:M1"/>
    <mergeCell ref="AM1:AO1"/>
    <mergeCell ref="AP1:AR1"/>
  </mergeCells>
  <conditionalFormatting sqref="AV13 BG17:BH17 BD17:BE17 BA17:BB17 AY17 BG21:BH21 BD21:BE21 BB21 BG25:BH25 BE25 BH29 AP3 AR3:AS3 AU3:AV3 AX3:AY3 BG5:BH5 BD5:BE5 BA5:BB5 AX5:AY5 AU5:AV5 AP5 AR5:AS5 BA3:BB3 BD3:BE3 BG3:BH3 AS7 AU7:AV7 AX7:AY7 BA7:BB7 BD7:BE7 BG7:BH7 AV11 AX11:AY11 BA11:BB11 BD11:BE11 BG11:BH11 AY15 BA15:BB15 BD15:BE15 BG15:BH15 BB19 BD19:BE19 BG19:BH19 BE23 BG23:BH23 BH27 BG9:BH9 BD9:BE9 BA9:BB9 AX9:AY9 AU9:AV9 AS9 BG13:BH13 AX13:AY13 BD13:BE13 BA13:BB13 BJ17:BK17 BM21 BJ21:BK21 BM25 BJ25:BK25 BM29 BJ29:BK29 BM5 BJ5:BK5 BM3 BJ3:BK3 BM7 BJ7:BK7 BM11 BJ11:BK11 BM15 BJ15:BK15 BM19 BJ19:BK19 BM23 BJ23:BK23 BM27 BJ27:BK27 BM9 BJ9:BK9 BM13 BJ13:BK13 BM17 BM33 BK33 BM31 BK31 K13 V17:W17 S17:T17 P17:Q17 N17 V21:W21 S21:T21 Q21 V25:W25 T25 W29 E3 G3:H3 J3:K3 M3:N3 V5:W5 S5:T5 P5:Q5 M5:N5 J5:K5 E5 G5:H5 P3:Q3 S3:T3 V3:W3 H7 J7:K7 M7:N7 P7:Q7 S7:T7 V7:W7 K11 M11:N11 P11:Q11 S11:T11 V11:W11 N15 P15:Q15 S15:T15 V15:W15 Q19 S19:T19 V19:W19 T23 V23:W23 W27 V9:W9 S9:T9 P9:Q9 M9:N9 J9:K9 H9 V13:W13 M13:N13 S13:T13 P13:Q13 Y17:Z17 AB21 Y21:Z21 AB25 Y25:Z25 AB29 Y29:Z29 AB5 Y5:Z5 AB3 Y3:Z3 AB7 Y7:Z7 AB11 Y11:Z11 AB15 Y15:Z15 AB19 Y19:Z19 AB23 Y23:Z23 AB27 Y27:Z27 AB9 Y9:Z9 AB13 Y13:Z13 AB17 AB33 Z33 AB31 Z31">
    <cfRule type="cellIs" priority="1" dxfId="0" operator="equal" stopIfTrue="1">
      <formula>""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6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Yリーグ　ﾒﾝﾊﾞｰ表</dc:title>
  <dc:subject/>
  <dc:creator>igarashi</dc:creator>
  <cp:keywords/>
  <dc:description/>
  <cp:lastModifiedBy>WAKUI</cp:lastModifiedBy>
  <cp:lastPrinted>2012-05-19T07:51:42Z</cp:lastPrinted>
  <dcterms:created xsi:type="dcterms:W3CDTF">2008-01-21T02:21:42Z</dcterms:created>
  <dcterms:modified xsi:type="dcterms:W3CDTF">2012-05-19T07:53:06Z</dcterms:modified>
  <cp:category/>
  <cp:version/>
  <cp:contentType/>
  <cp:contentStatus/>
</cp:coreProperties>
</file>